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duct Sales\2023 Cookies\Website\Initial Order Estimates need to upldate percentages\"/>
    </mc:Choice>
  </mc:AlternateContent>
  <xr:revisionPtr revIDLastSave="0" documentId="8_{259B7B07-8541-4EFC-88B8-13A896B8DF20}" xr6:coauthVersionLast="36" xr6:coauthVersionMax="36" xr10:uidLastSave="{00000000-0000-0000-0000-000000000000}"/>
  <bookViews>
    <workbookView xWindow="0" yWindow="105" windowWidth="19140" windowHeight="7350" activeTab="6" xr2:uid="{00000000-000D-0000-FFFF-FFFF00000000}"/>
  </bookViews>
  <sheets>
    <sheet name="Daisy" sheetId="1" r:id="rId1"/>
    <sheet name="Brownie" sheetId="12" r:id="rId2"/>
    <sheet name="Junior" sheetId="13" r:id="rId3"/>
    <sheet name="Cadette" sheetId="14" r:id="rId4"/>
    <sheet name="Senior" sheetId="15" r:id="rId5"/>
    <sheet name="Ambassador" sheetId="17" r:id="rId6"/>
    <sheet name="Multi Level" sheetId="16" r:id="rId7"/>
  </sheets>
  <calcPr calcId="191029"/>
</workbook>
</file>

<file path=xl/calcChain.xml><?xml version="1.0" encoding="utf-8"?>
<calcChain xmlns="http://schemas.openxmlformats.org/spreadsheetml/2006/main">
  <c r="E25" i="17" l="1"/>
  <c r="F24" i="17"/>
  <c r="C24" i="17"/>
  <c r="D24" i="17" s="1"/>
  <c r="F23" i="17"/>
  <c r="C23" i="17"/>
  <c r="D23" i="17" s="1"/>
  <c r="F22" i="17"/>
  <c r="C22" i="17"/>
  <c r="D22" i="17" s="1"/>
  <c r="F21" i="17"/>
  <c r="C21" i="17"/>
  <c r="D21" i="17" s="1"/>
  <c r="F20" i="17"/>
  <c r="C20" i="17"/>
  <c r="D20" i="17" s="1"/>
  <c r="F19" i="17"/>
  <c r="C19" i="17"/>
  <c r="D19" i="17" s="1"/>
  <c r="F18" i="17"/>
  <c r="C18" i="17"/>
  <c r="D18" i="17" s="1"/>
  <c r="F17" i="17"/>
  <c r="C17" i="17"/>
  <c r="D17" i="17" s="1"/>
  <c r="C24" i="15"/>
  <c r="C23" i="15"/>
  <c r="C22" i="15"/>
  <c r="C21" i="15"/>
  <c r="C20" i="15"/>
  <c r="C19" i="15"/>
  <c r="C18" i="15"/>
  <c r="C17" i="15"/>
  <c r="C24" i="14"/>
  <c r="C23" i="14"/>
  <c r="C22" i="14"/>
  <c r="C21" i="14"/>
  <c r="C20" i="14"/>
  <c r="C19" i="14"/>
  <c r="C18" i="14"/>
  <c r="C17" i="14"/>
  <c r="C24" i="13"/>
  <c r="C23" i="13"/>
  <c r="C22" i="13"/>
  <c r="C21" i="13"/>
  <c r="C20" i="13"/>
  <c r="C19" i="13"/>
  <c r="C18" i="13"/>
  <c r="C17" i="13"/>
  <c r="C24" i="12"/>
  <c r="C23" i="12"/>
  <c r="C22" i="12"/>
  <c r="C21" i="12"/>
  <c r="C20" i="12"/>
  <c r="C19" i="12"/>
  <c r="C18" i="12"/>
  <c r="C17" i="12"/>
  <c r="C24" i="16"/>
  <c r="C23" i="16"/>
  <c r="C22" i="16"/>
  <c r="C21" i="16"/>
  <c r="C18" i="16"/>
  <c r="C17" i="16"/>
  <c r="C23" i="1"/>
  <c r="C22" i="1"/>
  <c r="C21" i="1"/>
  <c r="C20" i="1"/>
  <c r="C19" i="1"/>
  <c r="C18" i="1"/>
  <c r="C17" i="1"/>
  <c r="F25" i="17" l="1"/>
  <c r="D25" i="17"/>
  <c r="C25" i="17"/>
  <c r="C19" i="16"/>
  <c r="C24" i="1" l="1"/>
  <c r="E25" i="16" l="1"/>
  <c r="F24" i="16"/>
  <c r="D24" i="16"/>
  <c r="F23" i="16"/>
  <c r="D23" i="16"/>
  <c r="F22" i="16"/>
  <c r="D22" i="16"/>
  <c r="F21" i="16"/>
  <c r="D21" i="16"/>
  <c r="F20" i="16"/>
  <c r="C20" i="16"/>
  <c r="D20" i="16" s="1"/>
  <c r="F19" i="16"/>
  <c r="D19" i="16"/>
  <c r="F18" i="16"/>
  <c r="D18" i="16"/>
  <c r="F17" i="16"/>
  <c r="D17" i="16"/>
  <c r="E25" i="15"/>
  <c r="F24" i="15"/>
  <c r="D24" i="15"/>
  <c r="F23" i="15"/>
  <c r="D23" i="15"/>
  <c r="F22" i="15"/>
  <c r="D22" i="15"/>
  <c r="F21" i="15"/>
  <c r="D21" i="15"/>
  <c r="F20" i="15"/>
  <c r="D20" i="15"/>
  <c r="F19" i="15"/>
  <c r="D19" i="15"/>
  <c r="F18" i="15"/>
  <c r="D18" i="15"/>
  <c r="F17" i="15"/>
  <c r="E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E25" i="13"/>
  <c r="F24" i="13"/>
  <c r="D24" i="13"/>
  <c r="F23" i="13"/>
  <c r="D23" i="13"/>
  <c r="F22" i="13"/>
  <c r="D22" i="13"/>
  <c r="F21" i="13"/>
  <c r="D21" i="13"/>
  <c r="F20" i="13"/>
  <c r="D20" i="13"/>
  <c r="F19" i="13"/>
  <c r="D19" i="13"/>
  <c r="F18" i="13"/>
  <c r="D18" i="13"/>
  <c r="F17" i="13"/>
  <c r="E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25" i="12" l="1"/>
  <c r="F25" i="16"/>
  <c r="F25" i="14"/>
  <c r="F25" i="15"/>
  <c r="D25" i="16"/>
  <c r="C25" i="16"/>
  <c r="C25" i="15"/>
  <c r="D17" i="15"/>
  <c r="D25" i="15" s="1"/>
  <c r="F25" i="13"/>
  <c r="D25" i="14"/>
  <c r="C25" i="14"/>
  <c r="C25" i="13"/>
  <c r="D17" i="13"/>
  <c r="D25" i="13" s="1"/>
  <c r="D25" i="12"/>
  <c r="C25" i="12"/>
  <c r="E25" i="1" l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 l="1"/>
  <c r="F25" i="1"/>
  <c r="C25" i="1"/>
</calcChain>
</file>

<file path=xl/sharedStrings.xml><?xml version="1.0" encoding="utf-8"?>
<sst xmlns="http://schemas.openxmlformats.org/spreadsheetml/2006/main" count="217" uniqueCount="42">
  <si>
    <t xml:space="preserve">1) Enter the number of girls selling in your troop (highlighted in yellow). </t>
  </si>
  <si>
    <t>2)Review a suggested order based on the age group per girl average. (in blue).</t>
  </si>
  <si>
    <t>4) The highlighted green area will show you your per girl average.</t>
  </si>
  <si>
    <t>5) Determine if your troop qualifies for the $100 bonus</t>
  </si>
  <si>
    <t>Enter the Number of Girls Selling in Your Troop This Year</t>
  </si>
  <si>
    <t xml:space="preserve"> </t>
  </si>
  <si>
    <t>Suggested Packages by Girl  to reach 75% of Last Years PGA</t>
  </si>
  <si>
    <t>TROOP  TOTAL</t>
  </si>
  <si>
    <t xml:space="preserve"> Below is the Number of Boxes Sold on Average by Daisy Troops</t>
  </si>
  <si>
    <t>Variety Per Girl</t>
  </si>
  <si>
    <t>What My Entire Troop Order Will Look Like in Packages</t>
  </si>
  <si>
    <t>Place Your Initial Troop Order In Packages Only</t>
  </si>
  <si>
    <t>INITIAL ORDER ESTIMATE FOR DAISY TROOPS</t>
  </si>
  <si>
    <t>Troop Bonus Is Earned On the Initial Order Only.  900 Boxes Must Be Ordered to Qualify For The $100 Bonus. Troops must also have an initial order of 180 per girl average and</t>
  </si>
  <si>
    <t>end the program with a 180 per girl average. The troop cookie bill must be paid in full at final ACH.</t>
  </si>
  <si>
    <t>Per Girl Average</t>
  </si>
  <si>
    <t>180 Per Girl Average needed for $100 Troop Bonus</t>
  </si>
  <si>
    <t>Toast-Yay (5%)</t>
  </si>
  <si>
    <t>Variety and % of 2022 Sales</t>
  </si>
  <si>
    <t>Our Troop's 2022 Initial Package Order to be placed in Smart Cookies</t>
  </si>
  <si>
    <t>3) Enter your 2023 Initial Order (in Green)</t>
  </si>
  <si>
    <t>Order must be entered into Smart Cookies by  JANUARY 9, 2023</t>
  </si>
  <si>
    <t>INITIAL ORDER ESTIMATE FOR MULTI-LEVEL TROOPS</t>
  </si>
  <si>
    <t xml:space="preserve"> Below is the Number of Boxes Sold on Average by Multi-Level Troops</t>
  </si>
  <si>
    <t>Our Troop's 2023 Initial Package Order to be placed in Smart Cookies</t>
  </si>
  <si>
    <t>Lemonades (9%)</t>
  </si>
  <si>
    <t>PB Sandwich (11%)</t>
  </si>
  <si>
    <t>Adventurefuls (12%)</t>
  </si>
  <si>
    <t>Trefoils (7%)</t>
  </si>
  <si>
    <t>Thin Mints  (26%)</t>
  </si>
  <si>
    <t>PB Patties (15%)</t>
  </si>
  <si>
    <t>Caramel deLites (15%)</t>
  </si>
  <si>
    <t>INITIAL ORDER ESTIMATE FOR BROWNIE TROOPS</t>
  </si>
  <si>
    <t xml:space="preserve"> Below is the Number of Boxes Sold on Average by Brownie Troops</t>
  </si>
  <si>
    <t>INITIAL ORDER ESTIMATE FOR JUNIOR TROOPS</t>
  </si>
  <si>
    <t>INITIAL ORDER ESTIMATE FOR CADETTE TROOPS</t>
  </si>
  <si>
    <t>INITIAL ORDER ESTIMATE FOR SENIOR TROOPS</t>
  </si>
  <si>
    <t>INITIAL ORDER ESTIMATE FOR AMBASSADOR TROOPS</t>
  </si>
  <si>
    <t xml:space="preserve"> Below is the Number of Boxes Sold on Average by Junior Troops</t>
  </si>
  <si>
    <t xml:space="preserve"> Below is the Number of Boxes Sold on Average by Cadette Troops</t>
  </si>
  <si>
    <t xml:space="preserve"> Below is the Number of Boxes Sold on Average by Senior Troops</t>
  </si>
  <si>
    <t xml:space="preserve"> Below is the Number of Boxes Sold on Average by Ambassador Troops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</si>
</sst>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Arial Black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1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0"/>
      <name val="Calibri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hidden="1"/>
    </xf>
    <xf numFmtId="0" fontId="5" fillId="2" borderId="0" xfId="0" applyNumberFormat="1" applyFont="1" applyFill="1" applyBorder="1" applyAlignment="1" applyProtection="1"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5" fillId="4" borderId="0" xfId="0" applyNumberFormat="1" applyFont="1" applyFill="1" applyBorder="1" applyAlignment="1" applyProtection="1">
      <protection hidden="1"/>
    </xf>
    <xf numFmtId="0" fontId="6" fillId="3" borderId="0" xfId="0" applyNumberFormat="1" applyFont="1" applyFill="1" applyBorder="1" applyAlignment="1" applyProtection="1">
      <protection hidden="1"/>
    </xf>
    <xf numFmtId="0" fontId="5" fillId="5" borderId="0" xfId="0" applyNumberFormat="1" applyFont="1" applyFill="1" applyBorder="1" applyAlignment="1" applyProtection="1">
      <protection hidden="1"/>
    </xf>
    <xf numFmtId="0" fontId="9" fillId="0" borderId="0" xfId="0" applyNumberFormat="1" applyFont="1" applyFill="1" applyBorder="1" applyAlignment="1" applyProtection="1"/>
    <xf numFmtId="0" fontId="6" fillId="5" borderId="0" xfId="0" applyNumberFormat="1" applyFont="1" applyFill="1" applyBorder="1" applyAlignment="1" applyProtection="1">
      <protection hidden="1"/>
    </xf>
    <xf numFmtId="0" fontId="8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164" fontId="6" fillId="4" borderId="10" xfId="0" applyNumberFormat="1" applyFont="1" applyFill="1" applyBorder="1" applyAlignment="1" applyProtection="1">
      <alignment horizontal="center" vertical="center"/>
      <protection hidden="1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0" xfId="0" applyNumberFormat="1" applyFont="1" applyFill="1" applyBorder="1" applyAlignment="1" applyProtection="1"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Border="1"/>
    <xf numFmtId="0" fontId="12" fillId="0" borderId="0" xfId="0" applyFont="1"/>
    <xf numFmtId="0" fontId="13" fillId="0" borderId="0" xfId="0" applyNumberFormat="1" applyFont="1" applyFill="1" applyBorder="1" applyAlignment="1" applyProtection="1"/>
    <xf numFmtId="0" fontId="6" fillId="6" borderId="0" xfId="0" applyNumberFormat="1" applyFont="1" applyFill="1" applyBorder="1" applyAlignment="1" applyProtection="1">
      <protection hidden="1"/>
    </xf>
    <xf numFmtId="0" fontId="5" fillId="3" borderId="0" xfId="0" applyNumberFormat="1" applyFont="1" applyFill="1" applyBorder="1" applyAlignment="1" applyProtection="1">
      <protection hidden="1"/>
    </xf>
    <xf numFmtId="1" fontId="6" fillId="3" borderId="7" xfId="0" applyNumberFormat="1" applyFont="1" applyFill="1" applyBorder="1" applyAlignment="1" applyProtection="1">
      <alignment horizontal="center" vertical="center"/>
      <protection hidden="1"/>
    </xf>
    <xf numFmtId="1" fontId="3" fillId="3" borderId="10" xfId="0" applyNumberFormat="1" applyFont="1" applyFill="1" applyBorder="1" applyAlignment="1" applyProtection="1">
      <protection hidden="1"/>
    </xf>
    <xf numFmtId="0" fontId="6" fillId="7" borderId="10" xfId="0" applyFont="1" applyFill="1" applyBorder="1" applyAlignment="1" applyProtection="1">
      <alignment horizontal="left" vertical="center" wrapText="1"/>
      <protection hidden="1"/>
    </xf>
    <xf numFmtId="0" fontId="6" fillId="9" borderId="10" xfId="0" applyFont="1" applyFill="1" applyBorder="1" applyAlignment="1" applyProtection="1">
      <alignment horizontal="center" vertical="center" wrapText="1"/>
      <protection hidden="1"/>
    </xf>
    <xf numFmtId="0" fontId="6" fillId="8" borderId="10" xfId="0" applyFont="1" applyFill="1" applyBorder="1" applyAlignment="1" applyProtection="1">
      <alignment horizontal="left" vertical="center" wrapText="1"/>
      <protection hidden="1"/>
    </xf>
    <xf numFmtId="0" fontId="6" fillId="9" borderId="10" xfId="0" applyFont="1" applyFill="1" applyBorder="1" applyAlignment="1" applyProtection="1">
      <alignment horizontal="left" vertical="center" wrapText="1"/>
      <protection hidden="1"/>
    </xf>
    <xf numFmtId="0" fontId="6" fillId="10" borderId="10" xfId="0" applyFont="1" applyFill="1" applyBorder="1" applyAlignment="1" applyProtection="1">
      <alignment horizontal="left" vertical="center" wrapText="1"/>
      <protection hidden="1"/>
    </xf>
    <xf numFmtId="0" fontId="6" fillId="11" borderId="10" xfId="0" applyFont="1" applyFill="1" applyBorder="1" applyAlignment="1" applyProtection="1">
      <alignment horizontal="left" vertical="center" wrapText="1"/>
      <protection hidden="1"/>
    </xf>
    <xf numFmtId="0" fontId="6" fillId="12" borderId="10" xfId="0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wrapText="1"/>
      <protection hidden="1"/>
    </xf>
    <xf numFmtId="0" fontId="4" fillId="0" borderId="3" xfId="0" applyNumberFormat="1" applyFont="1" applyFill="1" applyBorder="1" applyAlignment="1" applyProtection="1">
      <alignment wrapText="1"/>
      <protection hidden="1"/>
    </xf>
    <xf numFmtId="0" fontId="4" fillId="0" borderId="2" xfId="0" applyNumberFormat="1" applyFont="1" applyFill="1" applyBorder="1" applyAlignment="1" applyProtection="1">
      <alignment wrapText="1"/>
      <protection hidden="1"/>
    </xf>
    <xf numFmtId="0" fontId="4" fillId="0" borderId="4" xfId="0" applyNumberFormat="1" applyFont="1" applyFill="1" applyBorder="1" applyAlignment="1" applyProtection="1">
      <alignment horizontal="center" wrapText="1"/>
      <protection hidden="1"/>
    </xf>
    <xf numFmtId="0" fontId="4" fillId="0" borderId="6" xfId="0" applyNumberFormat="1" applyFont="1" applyFill="1" applyBorder="1" applyAlignment="1" applyProtection="1">
      <alignment horizontal="center" wrapText="1"/>
      <protection hidden="1"/>
    </xf>
    <xf numFmtId="0" fontId="4" fillId="0" borderId="5" xfId="0" applyNumberFormat="1" applyFont="1" applyFill="1" applyBorder="1" applyAlignment="1" applyProtection="1">
      <alignment horizontal="center" wrapText="1"/>
      <protection hidden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3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justify"/>
      <protection hidden="1"/>
    </xf>
    <xf numFmtId="0" fontId="3" fillId="0" borderId="3" xfId="0" applyNumberFormat="1" applyFont="1" applyFill="1" applyBorder="1" applyAlignment="1" applyProtection="1">
      <alignment horizontal="center" vertical="justify"/>
      <protection hidden="1"/>
    </xf>
    <xf numFmtId="0" fontId="3" fillId="0" borderId="2" xfId="0" applyNumberFormat="1" applyFont="1" applyFill="1" applyBorder="1" applyAlignment="1" applyProtection="1">
      <alignment horizontal="center" vertical="justify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2" fillId="0" borderId="14" xfId="0" applyFont="1" applyBorder="1" applyAlignment="1" applyProtection="1">
      <alignment horizontal="center" wrapText="1"/>
      <protection hidden="1"/>
    </xf>
    <xf numFmtId="0" fontId="12" fillId="0" borderId="15" xfId="0" applyFont="1" applyBorder="1" applyAlignment="1" applyProtection="1">
      <alignment horizontal="center" wrapText="1"/>
      <protection hidden="1"/>
    </xf>
    <xf numFmtId="0" fontId="12" fillId="0" borderId="9" xfId="0" applyFont="1" applyBorder="1" applyAlignment="1" applyProtection="1">
      <alignment horizontal="center" wrapText="1"/>
      <protection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workbookViewId="0">
      <selection activeCell="K16" sqref="K16"/>
    </sheetView>
  </sheetViews>
  <sheetFormatPr defaultColWidth="8.85546875" defaultRowHeight="15" x14ac:dyDescent="0.25"/>
  <cols>
    <col min="1" max="1" width="8.85546875" style="1"/>
    <col min="2" max="2" width="19.140625" style="1" customWidth="1"/>
    <col min="3" max="3" width="12" style="1" customWidth="1"/>
    <col min="4" max="4" width="13.140625" style="1" customWidth="1"/>
    <col min="5" max="5" width="29.28515625" style="1" customWidth="1"/>
    <col min="6" max="6" width="27.5703125" style="1" customWidth="1"/>
    <col min="7" max="16384" width="8.85546875" style="1"/>
  </cols>
  <sheetData>
    <row r="1" spans="1:14" ht="23.45" x14ac:dyDescent="0.45">
      <c r="A1" s="30" t="s">
        <v>12</v>
      </c>
      <c r="B1" s="30"/>
      <c r="C1" s="30"/>
      <c r="D1" s="30"/>
      <c r="E1" s="30"/>
      <c r="F1" s="30"/>
      <c r="G1" s="2"/>
      <c r="H1" s="2"/>
      <c r="I1" s="2"/>
      <c r="J1" s="2"/>
      <c r="K1" s="2"/>
      <c r="L1" s="2"/>
      <c r="M1" s="2"/>
      <c r="N1" s="2"/>
    </row>
    <row r="2" spans="1:14" ht="18" x14ac:dyDescent="0.35">
      <c r="A2" s="3" t="s">
        <v>0</v>
      </c>
      <c r="B2" s="3"/>
      <c r="C2" s="3"/>
      <c r="D2" s="3"/>
      <c r="E2" s="4"/>
      <c r="F2" s="4"/>
      <c r="G2" s="4"/>
      <c r="H2" s="4"/>
      <c r="I2" s="4"/>
      <c r="J2" s="4"/>
      <c r="K2" s="2"/>
      <c r="L2" s="2"/>
      <c r="M2" s="2"/>
      <c r="N2" s="2"/>
    </row>
    <row r="3" spans="1:14" ht="18" x14ac:dyDescent="0.35">
      <c r="A3" s="5" t="s">
        <v>1</v>
      </c>
      <c r="B3" s="5"/>
      <c r="C3" s="5"/>
      <c r="D3" s="5"/>
      <c r="E3" s="5"/>
      <c r="F3" s="4"/>
      <c r="G3" s="4"/>
      <c r="H3" s="4"/>
      <c r="I3" s="4"/>
      <c r="J3" s="4"/>
      <c r="K3" s="2"/>
      <c r="L3" s="2"/>
      <c r="M3" s="2"/>
      <c r="N3" s="2"/>
    </row>
    <row r="4" spans="1:14" ht="18" x14ac:dyDescent="0.35">
      <c r="A4" s="6" t="s">
        <v>20</v>
      </c>
      <c r="B4" s="6"/>
      <c r="C4" s="20"/>
      <c r="D4" s="20"/>
      <c r="E4" s="7"/>
      <c r="F4" s="4"/>
      <c r="G4" s="8"/>
      <c r="H4" s="8"/>
      <c r="I4" s="4"/>
      <c r="J4" s="4"/>
      <c r="K4" s="2"/>
      <c r="L4" s="2"/>
      <c r="M4" s="2"/>
      <c r="N4" s="2"/>
    </row>
    <row r="5" spans="1:14" ht="18" x14ac:dyDescent="0.35">
      <c r="A5" s="19" t="s">
        <v>2</v>
      </c>
      <c r="B5" s="19"/>
      <c r="C5" s="19"/>
      <c r="D5" s="19"/>
      <c r="E5" s="7"/>
      <c r="F5" s="4"/>
      <c r="G5" s="4"/>
      <c r="H5" s="4"/>
      <c r="I5" s="4"/>
      <c r="J5" s="4"/>
      <c r="K5" s="2"/>
      <c r="L5" s="2"/>
      <c r="M5" s="2"/>
      <c r="N5" s="2"/>
    </row>
    <row r="6" spans="1:14" ht="18" x14ac:dyDescent="0.35">
      <c r="A6" s="9" t="s">
        <v>3</v>
      </c>
      <c r="B6" s="9"/>
      <c r="C6" s="9"/>
      <c r="D6" s="9"/>
      <c r="E6" s="7"/>
      <c r="F6" s="4"/>
      <c r="G6" s="4"/>
      <c r="H6" s="4"/>
      <c r="I6" s="4"/>
      <c r="J6" s="4"/>
      <c r="K6" s="2"/>
      <c r="L6" s="2"/>
      <c r="M6" s="2"/>
      <c r="N6" s="2"/>
    </row>
    <row r="7" spans="1:14" s="17" customFormat="1" ht="15.6" x14ac:dyDescent="0.3">
      <c r="A7" s="15" t="s">
        <v>13</v>
      </c>
      <c r="B7" s="15"/>
      <c r="C7" s="15"/>
      <c r="D7" s="15"/>
      <c r="E7" s="15"/>
      <c r="F7" s="15"/>
      <c r="G7" s="16"/>
    </row>
    <row r="8" spans="1:14" ht="15.6" x14ac:dyDescent="0.3">
      <c r="A8" s="15" t="s">
        <v>14</v>
      </c>
      <c r="B8" s="15"/>
      <c r="C8" s="15"/>
      <c r="D8" s="15"/>
      <c r="E8" s="15"/>
      <c r="F8" s="10"/>
      <c r="G8" s="18"/>
      <c r="H8" s="18"/>
      <c r="I8" s="18"/>
      <c r="J8" s="8"/>
    </row>
    <row r="9" spans="1:14" ht="18.600000000000001" x14ac:dyDescent="0.3">
      <c r="A9" s="1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9.149999999999999" thickBot="1" x14ac:dyDescent="0.3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6" x14ac:dyDescent="0.3">
      <c r="A11" s="31" t="s">
        <v>4</v>
      </c>
      <c r="B11" s="32"/>
      <c r="C11" s="33"/>
      <c r="D11" s="34" t="s">
        <v>8</v>
      </c>
      <c r="E11" s="35"/>
      <c r="F11" s="36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7">
        <v>1</v>
      </c>
      <c r="B12" s="38"/>
      <c r="C12" s="39"/>
      <c r="D12" s="40">
        <v>233</v>
      </c>
      <c r="E12" s="41"/>
      <c r="F12" s="42"/>
      <c r="G12" s="2"/>
      <c r="H12" s="2"/>
      <c r="I12" s="2"/>
      <c r="J12" s="2"/>
      <c r="K12" s="2"/>
      <c r="L12" s="2"/>
      <c r="M12" s="2"/>
      <c r="N12" s="2"/>
    </row>
    <row r="13" spans="1:14" ht="14.45" x14ac:dyDescent="0.3">
      <c r="A13" s="2"/>
      <c r="B13" s="2"/>
      <c r="C13" s="2"/>
      <c r="D13" s="2"/>
      <c r="E13" s="2"/>
      <c r="F13" s="2"/>
      <c r="G13" s="2"/>
      <c r="H13" s="2"/>
      <c r="I13" s="2" t="s">
        <v>5</v>
      </c>
      <c r="J13" s="2"/>
      <c r="K13" s="2"/>
      <c r="L13" s="2"/>
      <c r="M13" s="2"/>
      <c r="N13" s="2"/>
    </row>
    <row r="14" spans="1:14" ht="18" x14ac:dyDescent="0.35">
      <c r="A14" s="43" t="s">
        <v>11</v>
      </c>
      <c r="B14" s="43"/>
      <c r="C14" s="43"/>
      <c r="D14" s="43"/>
      <c r="E14" s="43"/>
      <c r="F14" s="43"/>
      <c r="G14" s="2"/>
      <c r="H14" s="2"/>
      <c r="I14" s="2"/>
      <c r="J14" s="2"/>
      <c r="K14" s="2"/>
      <c r="L14" s="2"/>
      <c r="M14" s="2"/>
      <c r="N14" s="2"/>
    </row>
    <row r="15" spans="1:14" ht="14.45" customHeight="1" x14ac:dyDescent="0.25">
      <c r="A15" s="44" t="s">
        <v>18</v>
      </c>
      <c r="B15" s="45"/>
      <c r="C15" s="48" t="s">
        <v>6</v>
      </c>
      <c r="D15" s="48" t="s">
        <v>10</v>
      </c>
      <c r="E15" s="50" t="s">
        <v>24</v>
      </c>
      <c r="F15" s="52" t="s">
        <v>9</v>
      </c>
      <c r="G15" s="2"/>
      <c r="H15" s="2"/>
      <c r="I15" s="2"/>
      <c r="J15" s="2"/>
      <c r="K15" s="2"/>
      <c r="L15" s="2"/>
      <c r="M15" s="2"/>
      <c r="N15" s="2"/>
    </row>
    <row r="16" spans="1:14" ht="65.45" customHeight="1" x14ac:dyDescent="0.25">
      <c r="A16" s="46"/>
      <c r="B16" s="47"/>
      <c r="C16" s="49"/>
      <c r="D16" s="49"/>
      <c r="E16" s="51"/>
      <c r="F16" s="53"/>
      <c r="G16" s="2"/>
      <c r="H16" s="2"/>
      <c r="I16" s="2"/>
      <c r="J16" s="2"/>
      <c r="K16" s="2"/>
      <c r="L16" s="2"/>
      <c r="M16" s="2"/>
      <c r="N16" s="2"/>
    </row>
    <row r="17" spans="1:14" ht="15.6" customHeight="1" x14ac:dyDescent="0.25">
      <c r="A17" s="23" t="s">
        <v>27</v>
      </c>
      <c r="B17" s="23"/>
      <c r="C17" s="12">
        <f>(A12*D12*12%)*75%/A12</f>
        <v>20.97</v>
      </c>
      <c r="D17" s="12">
        <f>(C17*A12)</f>
        <v>20.97</v>
      </c>
      <c r="E17" s="13">
        <v>0</v>
      </c>
      <c r="F17" s="14">
        <f>(E17/A12)</f>
        <v>0</v>
      </c>
      <c r="G17" s="2"/>
      <c r="H17" s="2"/>
      <c r="I17" s="2"/>
      <c r="J17" s="2"/>
      <c r="K17" s="2"/>
      <c r="L17" s="2"/>
      <c r="M17" s="2"/>
      <c r="N17" s="2"/>
    </row>
    <row r="18" spans="1:14" ht="15.6" customHeight="1" x14ac:dyDescent="0.25">
      <c r="A18" s="25" t="s">
        <v>17</v>
      </c>
      <c r="B18" s="25"/>
      <c r="C18" s="12">
        <f>(A12*D12*5%)*75%/A12</f>
        <v>8.7375000000000007</v>
      </c>
      <c r="D18" s="12">
        <f>(C18*A12)</f>
        <v>8.7375000000000007</v>
      </c>
      <c r="E18" s="13">
        <v>0</v>
      </c>
      <c r="F18" s="14">
        <f>(E18/A12)</f>
        <v>0</v>
      </c>
      <c r="G18" s="2"/>
      <c r="H18" s="2"/>
      <c r="I18" s="2" t="s">
        <v>5</v>
      </c>
      <c r="J18" s="2"/>
      <c r="K18" s="2"/>
      <c r="L18" s="2"/>
      <c r="M18" s="2"/>
      <c r="N18" s="2" t="s">
        <v>5</v>
      </c>
    </row>
    <row r="19" spans="1:14" ht="15.6" customHeight="1" x14ac:dyDescent="0.25">
      <c r="A19" s="23" t="s">
        <v>25</v>
      </c>
      <c r="B19" s="23"/>
      <c r="C19" s="12">
        <f>(A12*D12*9%)*75%/A12</f>
        <v>15.727499999999999</v>
      </c>
      <c r="D19" s="12">
        <f>(C19*A12)</f>
        <v>15.727499999999999</v>
      </c>
      <c r="E19" s="13">
        <v>0</v>
      </c>
      <c r="F19" s="22">
        <f>(E19/A12)</f>
        <v>0</v>
      </c>
      <c r="G19" s="2"/>
      <c r="H19" s="2"/>
    </row>
    <row r="20" spans="1:14" ht="15.6" customHeight="1" x14ac:dyDescent="0.25">
      <c r="A20" s="26" t="s">
        <v>28</v>
      </c>
      <c r="B20" s="26"/>
      <c r="C20" s="12">
        <f>(A12*D12*7%)*75%/A12</f>
        <v>12.232500000000002</v>
      </c>
      <c r="D20" s="12">
        <f>(C20*A12)</f>
        <v>12.232500000000002</v>
      </c>
      <c r="E20" s="13">
        <v>0</v>
      </c>
      <c r="F20" s="22">
        <f>(E20/A12)</f>
        <v>0</v>
      </c>
      <c r="G20" s="2"/>
      <c r="H20" s="2"/>
    </row>
    <row r="21" spans="1:14" ht="15.6" customHeight="1" x14ac:dyDescent="0.25">
      <c r="A21" s="27" t="s">
        <v>29</v>
      </c>
      <c r="B21" s="27"/>
      <c r="C21" s="12">
        <f>(A12*D12*26%)*75%/A12</f>
        <v>45.435000000000002</v>
      </c>
      <c r="D21" s="12">
        <f>(C21*A12)</f>
        <v>45.435000000000002</v>
      </c>
      <c r="E21" s="13">
        <v>0</v>
      </c>
      <c r="F21" s="22">
        <f>(E21/A12)</f>
        <v>0</v>
      </c>
      <c r="G21" s="2"/>
      <c r="H21" s="2"/>
    </row>
    <row r="22" spans="1:14" ht="15.6" customHeight="1" x14ac:dyDescent="0.25">
      <c r="A22" s="28" t="s">
        <v>30</v>
      </c>
      <c r="B22" s="28"/>
      <c r="C22" s="12">
        <f>(A12*D12*15%)*75%/A12</f>
        <v>26.212499999999999</v>
      </c>
      <c r="D22" s="12">
        <f>(C22*A12)</f>
        <v>26.212499999999999</v>
      </c>
      <c r="E22" s="13">
        <v>0</v>
      </c>
      <c r="F22" s="22">
        <f>(E22/A12)</f>
        <v>0</v>
      </c>
      <c r="G22" s="2"/>
      <c r="H22" s="2"/>
    </row>
    <row r="23" spans="1:14" ht="15.6" customHeight="1" x14ac:dyDescent="0.25">
      <c r="A23" s="29" t="s">
        <v>31</v>
      </c>
      <c r="B23" s="29"/>
      <c r="C23" s="12">
        <f>(A12*D12*15%)*75%/A12</f>
        <v>26.212499999999999</v>
      </c>
      <c r="D23" s="12">
        <f>(C23*A12)</f>
        <v>26.212499999999999</v>
      </c>
      <c r="E23" s="13">
        <v>0</v>
      </c>
      <c r="F23" s="22">
        <f>(E23/A12)</f>
        <v>0</v>
      </c>
      <c r="G23" s="2"/>
      <c r="H23" s="2"/>
    </row>
    <row r="24" spans="1:14" ht="15.6" customHeight="1" x14ac:dyDescent="0.25">
      <c r="A24" s="23" t="s">
        <v>26</v>
      </c>
      <c r="B24" s="23"/>
      <c r="C24" s="12">
        <f>(A12*D12*11%)*75%/A12</f>
        <v>19.2225</v>
      </c>
      <c r="D24" s="12">
        <f>(C24*A12)</f>
        <v>19.2225</v>
      </c>
      <c r="E24" s="13">
        <v>0</v>
      </c>
      <c r="F24" s="22">
        <f>(E24/A12)</f>
        <v>0</v>
      </c>
      <c r="G24" s="2"/>
      <c r="H24" s="2"/>
    </row>
    <row r="25" spans="1:14" ht="15.6" customHeight="1" x14ac:dyDescent="0.25">
      <c r="A25" s="24" t="s">
        <v>7</v>
      </c>
      <c r="B25" s="24"/>
      <c r="C25" s="12">
        <f>SUM(C17:C24)</f>
        <v>174.75</v>
      </c>
      <c r="D25" s="12">
        <f>SUM(D17:D24)</f>
        <v>174.75</v>
      </c>
      <c r="E25" s="21">
        <f>SUM(E17:E24)</f>
        <v>0</v>
      </c>
      <c r="F25" s="22">
        <f>SUM(F17:F24)</f>
        <v>0</v>
      </c>
      <c r="G25" s="2" t="s">
        <v>15</v>
      </c>
      <c r="H25" s="2"/>
    </row>
    <row r="26" spans="1:14" x14ac:dyDescent="0.25">
      <c r="G26" s="1" t="s">
        <v>16</v>
      </c>
    </row>
  </sheetData>
  <sheetProtection sheet="1" objects="1" scenarios="1"/>
  <mergeCells count="20">
    <mergeCell ref="A17:B17"/>
    <mergeCell ref="A1:F1"/>
    <mergeCell ref="A11:C11"/>
    <mergeCell ref="D11:F11"/>
    <mergeCell ref="A12:C12"/>
    <mergeCell ref="D12:F12"/>
    <mergeCell ref="A14:F14"/>
    <mergeCell ref="A15:B16"/>
    <mergeCell ref="C15:C16"/>
    <mergeCell ref="D15:D16"/>
    <mergeCell ref="E15:E16"/>
    <mergeCell ref="F15:F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  <pageSetup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A14" sqref="A14:F14"/>
    </sheetView>
  </sheetViews>
  <sheetFormatPr defaultColWidth="8.85546875" defaultRowHeight="15" x14ac:dyDescent="0.25"/>
  <cols>
    <col min="1" max="1" width="8.85546875" style="1"/>
    <col min="2" max="2" width="18.28515625" style="1" customWidth="1"/>
    <col min="3" max="3" width="12" style="1" customWidth="1"/>
    <col min="4" max="4" width="13.140625" style="1" customWidth="1"/>
    <col min="5" max="5" width="29.28515625" style="1" customWidth="1"/>
    <col min="6" max="6" width="27.5703125" style="1" customWidth="1"/>
    <col min="7" max="16384" width="8.85546875" style="1"/>
  </cols>
  <sheetData>
    <row r="1" spans="1:14" ht="23.45" x14ac:dyDescent="0.45">
      <c r="A1" s="30" t="s">
        <v>32</v>
      </c>
      <c r="B1" s="30"/>
      <c r="C1" s="30"/>
      <c r="D1" s="30"/>
      <c r="E1" s="30"/>
      <c r="F1" s="30"/>
      <c r="G1" s="2"/>
      <c r="H1" s="2"/>
      <c r="I1" s="2"/>
      <c r="J1" s="2"/>
      <c r="K1" s="2"/>
      <c r="L1" s="2"/>
      <c r="M1" s="2"/>
      <c r="N1" s="2"/>
    </row>
    <row r="2" spans="1:14" ht="18" x14ac:dyDescent="0.35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2"/>
      <c r="L2" s="2"/>
      <c r="M2" s="2"/>
      <c r="N2" s="2"/>
    </row>
    <row r="3" spans="1:14" ht="18" x14ac:dyDescent="0.35">
      <c r="A3" s="5" t="s">
        <v>1</v>
      </c>
      <c r="B3" s="5"/>
      <c r="C3" s="5"/>
      <c r="D3" s="5"/>
      <c r="E3" s="5"/>
      <c r="F3" s="5"/>
      <c r="G3" s="4"/>
      <c r="H3" s="4"/>
      <c r="I3" s="4"/>
      <c r="J3" s="4"/>
      <c r="K3" s="2"/>
      <c r="L3" s="2"/>
      <c r="M3" s="2"/>
      <c r="N3" s="2"/>
    </row>
    <row r="4" spans="1:14" ht="18" x14ac:dyDescent="0.35">
      <c r="A4" s="6" t="s">
        <v>20</v>
      </c>
      <c r="B4" s="6"/>
      <c r="C4" s="20"/>
      <c r="D4" s="20"/>
      <c r="E4" s="7"/>
      <c r="F4" s="4"/>
      <c r="G4" s="8"/>
      <c r="H4" s="8"/>
      <c r="I4" s="4"/>
      <c r="J4" s="4"/>
      <c r="K4" s="2"/>
      <c r="L4" s="2"/>
      <c r="M4" s="2"/>
      <c r="N4" s="2"/>
    </row>
    <row r="5" spans="1:14" ht="18" x14ac:dyDescent="0.35">
      <c r="A5" s="19" t="s">
        <v>2</v>
      </c>
      <c r="B5" s="19"/>
      <c r="C5" s="19"/>
      <c r="D5" s="19"/>
      <c r="E5" s="7"/>
      <c r="F5" s="4"/>
      <c r="G5" s="4"/>
      <c r="H5" s="4"/>
      <c r="I5" s="4"/>
      <c r="J5" s="4"/>
      <c r="K5" s="2"/>
      <c r="L5" s="2"/>
      <c r="M5" s="2"/>
      <c r="N5" s="2"/>
    </row>
    <row r="6" spans="1:14" ht="18" x14ac:dyDescent="0.35">
      <c r="A6" s="9" t="s">
        <v>3</v>
      </c>
      <c r="B6" s="9"/>
      <c r="C6" s="9"/>
      <c r="D6" s="9"/>
      <c r="E6" s="7"/>
      <c r="F6" s="4"/>
      <c r="G6" s="4"/>
      <c r="H6" s="4"/>
      <c r="I6" s="4"/>
      <c r="J6" s="4"/>
      <c r="K6" s="2"/>
      <c r="L6" s="2"/>
      <c r="M6" s="2"/>
      <c r="N6" s="2"/>
    </row>
    <row r="7" spans="1:14" s="17" customFormat="1" ht="15.6" x14ac:dyDescent="0.3">
      <c r="A7" s="15" t="s">
        <v>13</v>
      </c>
      <c r="B7" s="15"/>
      <c r="C7" s="15"/>
      <c r="D7" s="15"/>
      <c r="E7" s="15"/>
      <c r="F7" s="15"/>
      <c r="G7" s="16"/>
    </row>
    <row r="8" spans="1:14" ht="15.6" x14ac:dyDescent="0.3">
      <c r="A8" s="15" t="s">
        <v>14</v>
      </c>
      <c r="B8" s="15"/>
      <c r="C8" s="15"/>
      <c r="D8" s="15"/>
      <c r="E8" s="15"/>
      <c r="F8" s="10"/>
      <c r="G8" s="18"/>
      <c r="H8" s="18"/>
      <c r="I8" s="18"/>
      <c r="J8" s="8"/>
    </row>
    <row r="9" spans="1:14" ht="18.600000000000001" x14ac:dyDescent="0.3">
      <c r="A9" s="1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9.149999999999999" thickBot="1" x14ac:dyDescent="0.3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31" t="s">
        <v>4</v>
      </c>
      <c r="B11" s="32"/>
      <c r="C11" s="33"/>
      <c r="D11" s="34" t="s">
        <v>33</v>
      </c>
      <c r="E11" s="35"/>
      <c r="F11" s="36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7">
        <v>1</v>
      </c>
      <c r="B12" s="38"/>
      <c r="C12" s="39"/>
      <c r="D12" s="40">
        <v>237</v>
      </c>
      <c r="E12" s="41"/>
      <c r="F12" s="42"/>
      <c r="G12" s="2"/>
      <c r="H12" s="2"/>
      <c r="I12" s="2"/>
      <c r="J12" s="2"/>
      <c r="K12" s="2"/>
      <c r="L12" s="2"/>
      <c r="M12" s="2"/>
      <c r="N12" s="2"/>
    </row>
    <row r="13" spans="1:14" ht="14.45" x14ac:dyDescent="0.3">
      <c r="A13" s="2"/>
      <c r="B13" s="2"/>
      <c r="C13" s="2"/>
      <c r="D13" s="2"/>
      <c r="E13" s="2"/>
      <c r="F13" s="2"/>
      <c r="G13" s="2"/>
      <c r="H13" s="2"/>
      <c r="I13" s="2" t="s">
        <v>5</v>
      </c>
      <c r="J13" s="2"/>
      <c r="K13" s="2"/>
      <c r="L13" s="2"/>
      <c r="M13" s="2"/>
      <c r="N13" s="2"/>
    </row>
    <row r="14" spans="1:14" ht="18" x14ac:dyDescent="0.35">
      <c r="A14" s="43" t="s">
        <v>11</v>
      </c>
      <c r="B14" s="43"/>
      <c r="C14" s="43"/>
      <c r="D14" s="43"/>
      <c r="E14" s="43"/>
      <c r="F14" s="43"/>
      <c r="G14" s="2"/>
      <c r="H14" s="2"/>
      <c r="I14" s="2"/>
      <c r="J14" s="2"/>
      <c r="K14" s="2"/>
      <c r="L14" s="2"/>
      <c r="M14" s="2"/>
      <c r="N14" s="2"/>
    </row>
    <row r="15" spans="1:14" ht="14.45" customHeight="1" x14ac:dyDescent="0.25">
      <c r="A15" s="44" t="s">
        <v>18</v>
      </c>
      <c r="B15" s="45"/>
      <c r="C15" s="48" t="s">
        <v>6</v>
      </c>
      <c r="D15" s="48" t="s">
        <v>10</v>
      </c>
      <c r="E15" s="50" t="s">
        <v>19</v>
      </c>
      <c r="F15" s="52" t="s">
        <v>9</v>
      </c>
      <c r="G15" s="2"/>
      <c r="H15" s="2"/>
      <c r="I15" s="2"/>
      <c r="J15" s="2"/>
      <c r="K15" s="2"/>
      <c r="L15" s="2"/>
      <c r="M15" s="2"/>
      <c r="N15" s="2"/>
    </row>
    <row r="16" spans="1:14" ht="65.45" customHeight="1" x14ac:dyDescent="0.25">
      <c r="A16" s="46"/>
      <c r="B16" s="47"/>
      <c r="C16" s="49"/>
      <c r="D16" s="49"/>
      <c r="E16" s="51"/>
      <c r="F16" s="53"/>
      <c r="G16" s="2"/>
      <c r="H16" s="2"/>
      <c r="I16" s="2"/>
      <c r="J16" s="2"/>
      <c r="K16" s="2"/>
      <c r="L16" s="2"/>
      <c r="M16" s="2"/>
      <c r="N16" s="2"/>
    </row>
    <row r="17" spans="1:14" ht="15.6" customHeight="1" x14ac:dyDescent="0.25">
      <c r="A17" s="23" t="s">
        <v>27</v>
      </c>
      <c r="B17" s="23"/>
      <c r="C17" s="12">
        <f>(A12*D12*12%)*75%/A12</f>
        <v>21.33</v>
      </c>
      <c r="D17" s="12">
        <f>(C17*A12)</f>
        <v>21.33</v>
      </c>
      <c r="E17" s="13">
        <v>0</v>
      </c>
      <c r="F17" s="14">
        <f>(E17/A12)</f>
        <v>0</v>
      </c>
      <c r="G17" s="2"/>
      <c r="H17" s="2"/>
      <c r="I17" s="2"/>
      <c r="J17" s="2"/>
      <c r="K17" s="2"/>
      <c r="L17" s="2"/>
      <c r="M17" s="2"/>
      <c r="N17" s="2"/>
    </row>
    <row r="18" spans="1:14" ht="15.6" customHeight="1" x14ac:dyDescent="0.25">
      <c r="A18" s="25" t="s">
        <v>17</v>
      </c>
      <c r="B18" s="25"/>
      <c r="C18" s="12">
        <f>(A12*D12*5%)*75%/A12</f>
        <v>8.8875000000000011</v>
      </c>
      <c r="D18" s="12">
        <f>(C18*A12)</f>
        <v>8.8875000000000011</v>
      </c>
      <c r="E18" s="13">
        <v>0</v>
      </c>
      <c r="F18" s="14">
        <f>(E18/A12)</f>
        <v>0</v>
      </c>
      <c r="G18" s="2"/>
      <c r="H18" s="2"/>
      <c r="I18" s="2" t="s">
        <v>5</v>
      </c>
      <c r="J18" s="2"/>
      <c r="K18" s="2"/>
      <c r="L18" s="2"/>
      <c r="M18" s="2"/>
      <c r="N18" s="2" t="s">
        <v>5</v>
      </c>
    </row>
    <row r="19" spans="1:14" ht="15.6" customHeight="1" x14ac:dyDescent="0.25">
      <c r="A19" s="23" t="s">
        <v>25</v>
      </c>
      <c r="B19" s="23"/>
      <c r="C19" s="12">
        <f>(A12*D12*9%)*75%/A12</f>
        <v>15.997499999999999</v>
      </c>
      <c r="D19" s="12">
        <f>(C19*A12)</f>
        <v>15.997499999999999</v>
      </c>
      <c r="E19" s="13">
        <v>0</v>
      </c>
      <c r="F19" s="22">
        <f>(E19/A12)</f>
        <v>0</v>
      </c>
      <c r="G19" s="2"/>
      <c r="H19" s="2"/>
    </row>
    <row r="20" spans="1:14" ht="15.6" customHeight="1" x14ac:dyDescent="0.25">
      <c r="A20" s="26" t="s">
        <v>28</v>
      </c>
      <c r="B20" s="26"/>
      <c r="C20" s="12">
        <f>(A12*D12*7%)*75%/A12</f>
        <v>12.442499999999999</v>
      </c>
      <c r="D20" s="12">
        <f>(C20*A12)</f>
        <v>12.442499999999999</v>
      </c>
      <c r="E20" s="13">
        <v>0</v>
      </c>
      <c r="F20" s="22">
        <f>(E20/A12)</f>
        <v>0</v>
      </c>
      <c r="G20" s="2"/>
      <c r="H20" s="2"/>
    </row>
    <row r="21" spans="1:14" ht="15.6" customHeight="1" x14ac:dyDescent="0.25">
      <c r="A21" s="27" t="s">
        <v>29</v>
      </c>
      <c r="B21" s="27"/>
      <c r="C21" s="12">
        <f>(A12*D12*26%)*75%/A12</f>
        <v>46.215000000000003</v>
      </c>
      <c r="D21" s="12">
        <f>(C21*A12)</f>
        <v>46.215000000000003</v>
      </c>
      <c r="E21" s="13">
        <v>0</v>
      </c>
      <c r="F21" s="22">
        <f>(E21/A12)</f>
        <v>0</v>
      </c>
      <c r="G21" s="2"/>
      <c r="H21" s="2"/>
    </row>
    <row r="22" spans="1:14" ht="15.6" customHeight="1" x14ac:dyDescent="0.25">
      <c r="A22" s="28" t="s">
        <v>30</v>
      </c>
      <c r="B22" s="28"/>
      <c r="C22" s="12">
        <f>(A12*D12*15%)*75%/A12</f>
        <v>26.662499999999998</v>
      </c>
      <c r="D22" s="12">
        <f>(C22*A12)</f>
        <v>26.662499999999998</v>
      </c>
      <c r="E22" s="13">
        <v>0</v>
      </c>
      <c r="F22" s="22">
        <f>(E22/A12)</f>
        <v>0</v>
      </c>
      <c r="G22" s="2"/>
      <c r="H22" s="2"/>
    </row>
    <row r="23" spans="1:14" ht="15.6" customHeight="1" x14ac:dyDescent="0.25">
      <c r="A23" s="29" t="s">
        <v>31</v>
      </c>
      <c r="B23" s="29"/>
      <c r="C23" s="12">
        <f>(A12*D12*15%)*75%/A12</f>
        <v>26.662499999999998</v>
      </c>
      <c r="D23" s="12">
        <f>(C23*A12)</f>
        <v>26.662499999999998</v>
      </c>
      <c r="E23" s="13">
        <v>0</v>
      </c>
      <c r="F23" s="22">
        <f>(E23/A12)</f>
        <v>0</v>
      </c>
      <c r="G23" s="2"/>
      <c r="H23" s="2"/>
    </row>
    <row r="24" spans="1:14" ht="15.6" customHeight="1" x14ac:dyDescent="0.25">
      <c r="A24" s="23" t="s">
        <v>26</v>
      </c>
      <c r="B24" s="23"/>
      <c r="C24" s="12">
        <f>(A12*D12*11%)*75%/A12</f>
        <v>19.552500000000002</v>
      </c>
      <c r="D24" s="12">
        <f>(C24*A12)</f>
        <v>19.552500000000002</v>
      </c>
      <c r="E24" s="13">
        <v>0</v>
      </c>
      <c r="F24" s="22">
        <f>(E24/A12)</f>
        <v>0</v>
      </c>
      <c r="G24" s="2"/>
      <c r="H24" s="2"/>
    </row>
    <row r="25" spans="1:14" ht="15.6" customHeight="1" x14ac:dyDescent="0.25">
      <c r="A25" s="24" t="s">
        <v>7</v>
      </c>
      <c r="B25" s="24"/>
      <c r="C25" s="12">
        <f>SUM(C17:C24)</f>
        <v>177.75</v>
      </c>
      <c r="D25" s="12">
        <f>SUM(D17:D24)</f>
        <v>177.75</v>
      </c>
      <c r="E25" s="21">
        <f>SUM(E17:E24)</f>
        <v>0</v>
      </c>
      <c r="F25" s="22">
        <f>SUM(F17:F24)</f>
        <v>0</v>
      </c>
      <c r="G25" s="2" t="s">
        <v>15</v>
      </c>
      <c r="H25" s="2"/>
    </row>
    <row r="26" spans="1:14" x14ac:dyDescent="0.25">
      <c r="G26" s="1" t="s">
        <v>16</v>
      </c>
    </row>
  </sheetData>
  <sheetProtection sheet="1" objects="1" scenarios="1"/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A1:F1"/>
    <mergeCell ref="A11:C11"/>
    <mergeCell ref="D11:F11"/>
    <mergeCell ref="A12:C12"/>
    <mergeCell ref="D12:F12"/>
    <mergeCell ref="A14:F14"/>
    <mergeCell ref="A15:B16"/>
    <mergeCell ref="C15:C16"/>
    <mergeCell ref="D15:D16"/>
    <mergeCell ref="E15:E16"/>
    <mergeCell ref="F15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workbookViewId="0">
      <selection activeCell="D19" sqref="D19"/>
    </sheetView>
  </sheetViews>
  <sheetFormatPr defaultColWidth="8.85546875" defaultRowHeight="15" x14ac:dyDescent="0.25"/>
  <cols>
    <col min="1" max="1" width="8.85546875" style="1"/>
    <col min="2" max="2" width="19.28515625" style="1" customWidth="1"/>
    <col min="3" max="3" width="12" style="1" customWidth="1"/>
    <col min="4" max="4" width="13.140625" style="1" customWidth="1"/>
    <col min="5" max="5" width="29.28515625" style="1" customWidth="1"/>
    <col min="6" max="6" width="27.5703125" style="1" customWidth="1"/>
    <col min="7" max="16384" width="8.85546875" style="1"/>
  </cols>
  <sheetData>
    <row r="1" spans="1:14" ht="23.45" x14ac:dyDescent="0.45">
      <c r="A1" s="30" t="s">
        <v>34</v>
      </c>
      <c r="B1" s="30"/>
      <c r="C1" s="30"/>
      <c r="D1" s="30"/>
      <c r="E1" s="30"/>
      <c r="F1" s="30"/>
      <c r="G1" s="2"/>
      <c r="H1" s="2"/>
      <c r="I1" s="2"/>
      <c r="J1" s="2"/>
      <c r="K1" s="2"/>
      <c r="L1" s="2"/>
      <c r="M1" s="2"/>
      <c r="N1" s="2"/>
    </row>
    <row r="2" spans="1:14" ht="18" x14ac:dyDescent="0.35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2"/>
      <c r="L2" s="2"/>
      <c r="M2" s="2"/>
      <c r="N2" s="2"/>
    </row>
    <row r="3" spans="1:14" ht="18" x14ac:dyDescent="0.35">
      <c r="A3" s="5" t="s">
        <v>1</v>
      </c>
      <c r="B3" s="5"/>
      <c r="C3" s="5"/>
      <c r="D3" s="5"/>
      <c r="E3" s="5"/>
      <c r="F3" s="5"/>
      <c r="G3" s="4"/>
      <c r="H3" s="4"/>
      <c r="I3" s="4"/>
      <c r="J3" s="4"/>
      <c r="K3" s="2"/>
      <c r="L3" s="2"/>
      <c r="M3" s="2"/>
      <c r="N3" s="2"/>
    </row>
    <row r="4" spans="1:14" ht="18" x14ac:dyDescent="0.35">
      <c r="A4" s="6" t="s">
        <v>20</v>
      </c>
      <c r="B4" s="6"/>
      <c r="C4" s="20"/>
      <c r="D4" s="20"/>
      <c r="E4" s="7"/>
      <c r="F4" s="4"/>
      <c r="G4" s="8"/>
      <c r="H4" s="8"/>
      <c r="I4" s="4"/>
      <c r="J4" s="4"/>
      <c r="K4" s="2"/>
      <c r="L4" s="2"/>
      <c r="M4" s="2"/>
      <c r="N4" s="2"/>
    </row>
    <row r="5" spans="1:14" ht="18" x14ac:dyDescent="0.35">
      <c r="A5" s="19" t="s">
        <v>2</v>
      </c>
      <c r="B5" s="19"/>
      <c r="C5" s="19"/>
      <c r="D5" s="19"/>
      <c r="E5" s="7"/>
      <c r="F5" s="4"/>
      <c r="G5" s="4"/>
      <c r="H5" s="4"/>
      <c r="I5" s="4"/>
      <c r="J5" s="4"/>
      <c r="K5" s="2"/>
      <c r="L5" s="2"/>
      <c r="M5" s="2"/>
      <c r="N5" s="2"/>
    </row>
    <row r="6" spans="1:14" ht="18" x14ac:dyDescent="0.35">
      <c r="A6" s="9" t="s">
        <v>3</v>
      </c>
      <c r="B6" s="9"/>
      <c r="C6" s="9"/>
      <c r="D6" s="9"/>
      <c r="E6" s="7"/>
      <c r="F6" s="4"/>
      <c r="G6" s="4"/>
      <c r="H6" s="4"/>
      <c r="I6" s="4"/>
      <c r="J6" s="4"/>
      <c r="K6" s="2"/>
      <c r="L6" s="2"/>
      <c r="M6" s="2"/>
      <c r="N6" s="2"/>
    </row>
    <row r="7" spans="1:14" s="17" customFormat="1" ht="15.6" x14ac:dyDescent="0.3">
      <c r="A7" s="15" t="s">
        <v>13</v>
      </c>
      <c r="B7" s="15"/>
      <c r="C7" s="15"/>
      <c r="D7" s="15"/>
      <c r="E7" s="15"/>
      <c r="F7" s="15"/>
      <c r="G7" s="16"/>
    </row>
    <row r="8" spans="1:14" ht="15.6" x14ac:dyDescent="0.3">
      <c r="A8" s="15" t="s">
        <v>14</v>
      </c>
      <c r="B8" s="15"/>
      <c r="C8" s="15"/>
      <c r="D8" s="15"/>
      <c r="E8" s="15"/>
      <c r="F8" s="10"/>
      <c r="G8" s="18"/>
      <c r="H8" s="18"/>
      <c r="I8" s="18"/>
      <c r="J8" s="8"/>
    </row>
    <row r="9" spans="1:14" ht="18.600000000000001" x14ac:dyDescent="0.3">
      <c r="A9" s="1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9.149999999999999" thickBot="1" x14ac:dyDescent="0.3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31" t="s">
        <v>4</v>
      </c>
      <c r="B11" s="32"/>
      <c r="C11" s="33"/>
      <c r="D11" s="34" t="s">
        <v>38</v>
      </c>
      <c r="E11" s="35"/>
      <c r="F11" s="36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7">
        <v>1</v>
      </c>
      <c r="B12" s="38"/>
      <c r="C12" s="39"/>
      <c r="D12" s="40">
        <v>247</v>
      </c>
      <c r="E12" s="41"/>
      <c r="F12" s="42"/>
      <c r="G12" s="2"/>
      <c r="H12" s="2"/>
      <c r="I12" s="2"/>
      <c r="J12" s="2"/>
      <c r="K12" s="2"/>
      <c r="L12" s="2"/>
      <c r="M12" s="2"/>
      <c r="N12" s="2"/>
    </row>
    <row r="13" spans="1:14" ht="14.45" x14ac:dyDescent="0.3">
      <c r="A13" s="2"/>
      <c r="B13" s="2"/>
      <c r="C13" s="2"/>
      <c r="D13" s="2"/>
      <c r="E13" s="2"/>
      <c r="F13" s="2"/>
      <c r="G13" s="2"/>
      <c r="H13" s="2"/>
      <c r="I13" s="2" t="s">
        <v>5</v>
      </c>
      <c r="J13" s="2"/>
      <c r="K13" s="2"/>
      <c r="L13" s="2"/>
      <c r="M13" s="2"/>
      <c r="N13" s="2"/>
    </row>
    <row r="14" spans="1:14" ht="18" x14ac:dyDescent="0.35">
      <c r="A14" s="43" t="s">
        <v>11</v>
      </c>
      <c r="B14" s="43"/>
      <c r="C14" s="43"/>
      <c r="D14" s="43"/>
      <c r="E14" s="43"/>
      <c r="F14" s="43"/>
      <c r="G14" s="2"/>
      <c r="H14" s="2"/>
      <c r="I14" s="2"/>
      <c r="J14" s="2"/>
      <c r="K14" s="2"/>
      <c r="L14" s="2"/>
      <c r="M14" s="2"/>
      <c r="N14" s="2"/>
    </row>
    <row r="15" spans="1:14" ht="14.45" customHeight="1" x14ac:dyDescent="0.25">
      <c r="A15" s="44" t="s">
        <v>18</v>
      </c>
      <c r="B15" s="45"/>
      <c r="C15" s="48" t="s">
        <v>6</v>
      </c>
      <c r="D15" s="48" t="s">
        <v>10</v>
      </c>
      <c r="E15" s="50" t="s">
        <v>24</v>
      </c>
      <c r="F15" s="52" t="s">
        <v>9</v>
      </c>
      <c r="G15" s="2"/>
      <c r="H15" s="2"/>
      <c r="I15" s="2"/>
      <c r="J15" s="2"/>
      <c r="K15" s="2"/>
      <c r="L15" s="2"/>
      <c r="M15" s="2"/>
      <c r="N15" s="2"/>
    </row>
    <row r="16" spans="1:14" ht="65.45" customHeight="1" x14ac:dyDescent="0.25">
      <c r="A16" s="46"/>
      <c r="B16" s="47"/>
      <c r="C16" s="49"/>
      <c r="D16" s="49"/>
      <c r="E16" s="51"/>
      <c r="F16" s="53"/>
      <c r="G16" s="2"/>
      <c r="H16" s="2"/>
      <c r="I16" s="2"/>
      <c r="J16" s="2"/>
      <c r="K16" s="2"/>
      <c r="L16" s="2"/>
      <c r="M16" s="2"/>
      <c r="N16" s="2"/>
    </row>
    <row r="17" spans="1:14" ht="15.6" customHeight="1" x14ac:dyDescent="0.25">
      <c r="A17" s="23" t="s">
        <v>27</v>
      </c>
      <c r="B17" s="23"/>
      <c r="C17" s="12">
        <f>(A12*D12*12%)*75%/A12</f>
        <v>22.23</v>
      </c>
      <c r="D17" s="12">
        <f>(C17*A12)</f>
        <v>22.23</v>
      </c>
      <c r="E17" s="13">
        <v>0</v>
      </c>
      <c r="F17" s="14">
        <f>(E17/A12)</f>
        <v>0</v>
      </c>
      <c r="G17" s="2"/>
      <c r="H17" s="2"/>
      <c r="I17" s="2"/>
      <c r="J17" s="2"/>
      <c r="K17" s="2"/>
      <c r="L17" s="2"/>
      <c r="M17" s="2"/>
      <c r="N17" s="2"/>
    </row>
    <row r="18" spans="1:14" ht="15.6" customHeight="1" x14ac:dyDescent="0.25">
      <c r="A18" s="25" t="s">
        <v>17</v>
      </c>
      <c r="B18" s="25"/>
      <c r="C18" s="12">
        <f>(A12*D12*5%)*75%/A12</f>
        <v>9.2625000000000011</v>
      </c>
      <c r="D18" s="12">
        <f>(C18*A12)</f>
        <v>9.2625000000000011</v>
      </c>
      <c r="E18" s="13">
        <v>0</v>
      </c>
      <c r="F18" s="14">
        <f>(E18/A12)</f>
        <v>0</v>
      </c>
      <c r="G18" s="2"/>
      <c r="H18" s="2"/>
      <c r="I18" s="2" t="s">
        <v>5</v>
      </c>
      <c r="J18" s="2"/>
      <c r="K18" s="2"/>
      <c r="L18" s="2"/>
      <c r="M18" s="2"/>
      <c r="N18" s="2" t="s">
        <v>5</v>
      </c>
    </row>
    <row r="19" spans="1:14" ht="15.6" customHeight="1" x14ac:dyDescent="0.25">
      <c r="A19" s="23" t="s">
        <v>25</v>
      </c>
      <c r="B19" s="23"/>
      <c r="C19" s="12">
        <f>(A12*D12*9%)*75%/A12</f>
        <v>16.672499999999999</v>
      </c>
      <c r="D19" s="12">
        <f>(C19*A12)</f>
        <v>16.672499999999999</v>
      </c>
      <c r="E19" s="13">
        <v>0</v>
      </c>
      <c r="F19" s="22">
        <f>(E19/A12)</f>
        <v>0</v>
      </c>
      <c r="G19" s="2"/>
      <c r="H19" s="2"/>
    </row>
    <row r="20" spans="1:14" ht="15.6" customHeight="1" x14ac:dyDescent="0.25">
      <c r="A20" s="26" t="s">
        <v>28</v>
      </c>
      <c r="B20" s="26"/>
      <c r="C20" s="12">
        <f>(A12*D12*7%)*75%/A12</f>
        <v>12.967500000000001</v>
      </c>
      <c r="D20" s="12">
        <f>(C20*A12)</f>
        <v>12.967500000000001</v>
      </c>
      <c r="E20" s="13">
        <v>0</v>
      </c>
      <c r="F20" s="22">
        <f>(E20/A12)</f>
        <v>0</v>
      </c>
      <c r="G20" s="2"/>
      <c r="H20" s="2"/>
    </row>
    <row r="21" spans="1:14" ht="15.6" customHeight="1" x14ac:dyDescent="0.25">
      <c r="A21" s="27" t="s">
        <v>29</v>
      </c>
      <c r="B21" s="27"/>
      <c r="C21" s="12">
        <f>(A12*D12*26%)*75%/A12</f>
        <v>48.164999999999999</v>
      </c>
      <c r="D21" s="12">
        <f>(C21*A12)</f>
        <v>48.164999999999999</v>
      </c>
      <c r="E21" s="13">
        <v>0</v>
      </c>
      <c r="F21" s="22">
        <f>(E21/A12)</f>
        <v>0</v>
      </c>
      <c r="G21" s="2"/>
      <c r="H21" s="2"/>
    </row>
    <row r="22" spans="1:14" ht="15.6" customHeight="1" x14ac:dyDescent="0.25">
      <c r="A22" s="28" t="s">
        <v>30</v>
      </c>
      <c r="B22" s="28"/>
      <c r="C22" s="12">
        <f>(A12*D12*15%)*75%/A12</f>
        <v>27.787499999999998</v>
      </c>
      <c r="D22" s="12">
        <f>(C22*A12)</f>
        <v>27.787499999999998</v>
      </c>
      <c r="E22" s="13">
        <v>0</v>
      </c>
      <c r="F22" s="22">
        <f>(E22/A12)</f>
        <v>0</v>
      </c>
      <c r="G22" s="2"/>
      <c r="H22" s="2"/>
    </row>
    <row r="23" spans="1:14" ht="15.6" customHeight="1" x14ac:dyDescent="0.25">
      <c r="A23" s="29" t="s">
        <v>31</v>
      </c>
      <c r="B23" s="29"/>
      <c r="C23" s="12">
        <f>(A12*D12*15%)*75%/A12</f>
        <v>27.787499999999998</v>
      </c>
      <c r="D23" s="12">
        <f>(C23*A12)</f>
        <v>27.787499999999998</v>
      </c>
      <c r="E23" s="13">
        <v>0</v>
      </c>
      <c r="F23" s="22">
        <f>(E23/A12)</f>
        <v>0</v>
      </c>
      <c r="G23" s="2"/>
      <c r="H23" s="2"/>
    </row>
    <row r="24" spans="1:14" ht="15.6" customHeight="1" x14ac:dyDescent="0.25">
      <c r="A24" s="23" t="s">
        <v>26</v>
      </c>
      <c r="B24" s="23"/>
      <c r="C24" s="12">
        <f>(A12*D12*11%)*75%/A12</f>
        <v>20.377500000000001</v>
      </c>
      <c r="D24" s="12">
        <f>(C24*A12)</f>
        <v>20.377500000000001</v>
      </c>
      <c r="E24" s="13">
        <v>0</v>
      </c>
      <c r="F24" s="22">
        <f>(E24/A12)</f>
        <v>0</v>
      </c>
      <c r="G24" s="2"/>
      <c r="H24" s="2"/>
    </row>
    <row r="25" spans="1:14" ht="15.6" customHeight="1" x14ac:dyDescent="0.25">
      <c r="A25" s="24" t="s">
        <v>7</v>
      </c>
      <c r="B25" s="24"/>
      <c r="C25" s="12">
        <f>SUM(C17:C24)</f>
        <v>185.25</v>
      </c>
      <c r="D25" s="12">
        <f>SUM(D17:D24)</f>
        <v>185.25</v>
      </c>
      <c r="E25" s="21">
        <f>SUM(E17:E24)</f>
        <v>0</v>
      </c>
      <c r="F25" s="22">
        <f>SUM(F17:F24)</f>
        <v>0</v>
      </c>
      <c r="G25" s="2" t="s">
        <v>15</v>
      </c>
      <c r="H25" s="2"/>
    </row>
    <row r="26" spans="1:14" x14ac:dyDescent="0.25">
      <c r="G26" s="1" t="s">
        <v>16</v>
      </c>
    </row>
  </sheetData>
  <sheetProtection sheet="1" objects="1" scenarios="1"/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A1:F1"/>
    <mergeCell ref="A11:C11"/>
    <mergeCell ref="D11:F11"/>
    <mergeCell ref="A12:C12"/>
    <mergeCell ref="D12:F12"/>
    <mergeCell ref="A14:F14"/>
    <mergeCell ref="A15:B16"/>
    <mergeCell ref="C15:C16"/>
    <mergeCell ref="D15:D16"/>
    <mergeCell ref="E15:E16"/>
    <mergeCell ref="F15:F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>
      <selection activeCell="G9" sqref="G9"/>
    </sheetView>
  </sheetViews>
  <sheetFormatPr defaultColWidth="8.85546875" defaultRowHeight="15" x14ac:dyDescent="0.25"/>
  <cols>
    <col min="1" max="1" width="8.85546875" style="1"/>
    <col min="2" max="2" width="21.28515625" style="1" customWidth="1"/>
    <col min="3" max="3" width="12" style="1" customWidth="1"/>
    <col min="4" max="4" width="13.140625" style="1" customWidth="1"/>
    <col min="5" max="5" width="29.28515625" style="1" customWidth="1"/>
    <col min="6" max="6" width="27.5703125" style="1" customWidth="1"/>
    <col min="7" max="16384" width="8.85546875" style="1"/>
  </cols>
  <sheetData>
    <row r="1" spans="1:14" ht="23.45" x14ac:dyDescent="0.45">
      <c r="A1" s="30" t="s">
        <v>35</v>
      </c>
      <c r="B1" s="30"/>
      <c r="C1" s="30"/>
      <c r="D1" s="30"/>
      <c r="E1" s="30"/>
      <c r="F1" s="30"/>
      <c r="G1" s="2"/>
      <c r="H1" s="2"/>
      <c r="I1" s="2"/>
      <c r="J1" s="2"/>
      <c r="K1" s="2"/>
      <c r="L1" s="2"/>
      <c r="M1" s="2"/>
      <c r="N1" s="2"/>
    </row>
    <row r="2" spans="1:14" ht="18" x14ac:dyDescent="0.35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2"/>
      <c r="L2" s="2"/>
      <c r="M2" s="2"/>
      <c r="N2" s="2"/>
    </row>
    <row r="3" spans="1:14" ht="18" x14ac:dyDescent="0.35">
      <c r="A3" s="5" t="s">
        <v>1</v>
      </c>
      <c r="B3" s="5"/>
      <c r="C3" s="5"/>
      <c r="D3" s="5"/>
      <c r="E3" s="5"/>
      <c r="F3" s="5"/>
      <c r="G3" s="4"/>
      <c r="H3" s="4"/>
      <c r="I3" s="4"/>
      <c r="J3" s="4"/>
      <c r="K3" s="2"/>
      <c r="L3" s="2"/>
      <c r="M3" s="2"/>
      <c r="N3" s="2"/>
    </row>
    <row r="4" spans="1:14" ht="18" x14ac:dyDescent="0.35">
      <c r="A4" s="6" t="s">
        <v>20</v>
      </c>
      <c r="B4" s="6"/>
      <c r="C4" s="20"/>
      <c r="D4" s="20"/>
      <c r="E4" s="7"/>
      <c r="F4" s="4"/>
      <c r="G4" s="8"/>
      <c r="H4" s="8"/>
      <c r="I4" s="4"/>
      <c r="J4" s="4"/>
      <c r="K4" s="2"/>
      <c r="L4" s="2"/>
      <c r="M4" s="2"/>
      <c r="N4" s="2"/>
    </row>
    <row r="5" spans="1:14" ht="18" x14ac:dyDescent="0.35">
      <c r="A5" s="19" t="s">
        <v>2</v>
      </c>
      <c r="B5" s="19"/>
      <c r="C5" s="19"/>
      <c r="D5" s="19"/>
      <c r="E5" s="7"/>
      <c r="F5" s="4"/>
      <c r="G5" s="4"/>
      <c r="H5" s="4"/>
      <c r="I5" s="4"/>
      <c r="J5" s="4"/>
      <c r="K5" s="2"/>
      <c r="L5" s="2"/>
      <c r="M5" s="2"/>
      <c r="N5" s="2"/>
    </row>
    <row r="6" spans="1:14" ht="18" x14ac:dyDescent="0.35">
      <c r="A6" s="9" t="s">
        <v>3</v>
      </c>
      <c r="B6" s="9"/>
      <c r="C6" s="9"/>
      <c r="D6" s="9"/>
      <c r="E6" s="7"/>
      <c r="F6" s="4"/>
      <c r="G6" s="4"/>
      <c r="H6" s="4"/>
      <c r="I6" s="4"/>
      <c r="J6" s="4"/>
      <c r="K6" s="2"/>
      <c r="L6" s="2"/>
      <c r="M6" s="2"/>
      <c r="N6" s="2"/>
    </row>
    <row r="7" spans="1:14" s="17" customFormat="1" ht="15.6" x14ac:dyDescent="0.3">
      <c r="A7" s="15" t="s">
        <v>13</v>
      </c>
      <c r="B7" s="15"/>
      <c r="C7" s="15"/>
      <c r="D7" s="15"/>
      <c r="E7" s="15"/>
      <c r="F7" s="15"/>
      <c r="G7" s="16"/>
    </row>
    <row r="8" spans="1:14" ht="15.6" x14ac:dyDescent="0.3">
      <c r="A8" s="15" t="s">
        <v>14</v>
      </c>
      <c r="B8" s="15"/>
      <c r="C8" s="15"/>
      <c r="D8" s="15"/>
      <c r="E8" s="15"/>
      <c r="F8" s="10"/>
      <c r="G8" s="18"/>
      <c r="H8" s="18"/>
      <c r="I8" s="18"/>
      <c r="J8" s="8"/>
    </row>
    <row r="9" spans="1:14" ht="18.600000000000001" x14ac:dyDescent="0.3">
      <c r="A9" s="1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9.149999999999999" thickBot="1" x14ac:dyDescent="0.3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31" t="s">
        <v>4</v>
      </c>
      <c r="B11" s="32"/>
      <c r="C11" s="33"/>
      <c r="D11" s="34" t="s">
        <v>39</v>
      </c>
      <c r="E11" s="35"/>
      <c r="F11" s="36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7">
        <v>1</v>
      </c>
      <c r="B12" s="38"/>
      <c r="C12" s="39"/>
      <c r="D12" s="40">
        <v>250</v>
      </c>
      <c r="E12" s="41"/>
      <c r="F12" s="42"/>
      <c r="G12" s="2"/>
      <c r="H12" s="2"/>
      <c r="I12" s="2"/>
      <c r="J12" s="2"/>
      <c r="K12" s="2"/>
      <c r="L12" s="2"/>
      <c r="M12" s="2"/>
      <c r="N12" s="2"/>
    </row>
    <row r="13" spans="1:14" ht="14.45" x14ac:dyDescent="0.3">
      <c r="A13" s="2"/>
      <c r="B13" s="2"/>
      <c r="C13" s="2"/>
      <c r="D13" s="2"/>
      <c r="E13" s="2"/>
      <c r="F13" s="2"/>
      <c r="G13" s="2"/>
      <c r="H13" s="2"/>
      <c r="I13" s="2" t="s">
        <v>5</v>
      </c>
      <c r="J13" s="2"/>
      <c r="K13" s="2"/>
      <c r="L13" s="2"/>
      <c r="M13" s="2"/>
      <c r="N13" s="2"/>
    </row>
    <row r="14" spans="1:14" ht="18" x14ac:dyDescent="0.35">
      <c r="A14" s="43" t="s">
        <v>11</v>
      </c>
      <c r="B14" s="43"/>
      <c r="C14" s="43"/>
      <c r="D14" s="43"/>
      <c r="E14" s="43"/>
      <c r="F14" s="43"/>
      <c r="G14" s="2"/>
      <c r="H14" s="2"/>
      <c r="I14" s="2"/>
      <c r="J14" s="2"/>
      <c r="K14" s="2"/>
      <c r="L14" s="2"/>
      <c r="M14" s="2"/>
      <c r="N14" s="2"/>
    </row>
    <row r="15" spans="1:14" ht="14.45" customHeight="1" x14ac:dyDescent="0.25">
      <c r="A15" s="44" t="s">
        <v>18</v>
      </c>
      <c r="B15" s="45"/>
      <c r="C15" s="48" t="s">
        <v>6</v>
      </c>
      <c r="D15" s="48" t="s">
        <v>10</v>
      </c>
      <c r="E15" s="50" t="s">
        <v>24</v>
      </c>
      <c r="F15" s="52" t="s">
        <v>9</v>
      </c>
      <c r="G15" s="2"/>
      <c r="H15" s="2"/>
      <c r="I15" s="2"/>
      <c r="J15" s="2"/>
      <c r="K15" s="2"/>
      <c r="L15" s="2"/>
      <c r="M15" s="2"/>
      <c r="N15" s="2"/>
    </row>
    <row r="16" spans="1:14" ht="65.45" customHeight="1" x14ac:dyDescent="0.25">
      <c r="A16" s="46"/>
      <c r="B16" s="47"/>
      <c r="C16" s="49"/>
      <c r="D16" s="49"/>
      <c r="E16" s="51"/>
      <c r="F16" s="53"/>
      <c r="G16" s="2"/>
      <c r="H16" s="2"/>
      <c r="I16" s="2"/>
      <c r="J16" s="2"/>
      <c r="K16" s="2"/>
      <c r="L16" s="2"/>
      <c r="M16" s="2"/>
      <c r="N16" s="2"/>
    </row>
    <row r="17" spans="1:14" ht="15.6" customHeight="1" x14ac:dyDescent="0.25">
      <c r="A17" s="23" t="s">
        <v>27</v>
      </c>
      <c r="B17" s="23"/>
      <c r="C17" s="12">
        <f>(A12*D12*12%)*75%/A12</f>
        <v>22.5</v>
      </c>
      <c r="D17" s="12">
        <f>(C17*A12)</f>
        <v>22.5</v>
      </c>
      <c r="E17" s="13"/>
      <c r="F17" s="14">
        <f>(E17/A12)</f>
        <v>0</v>
      </c>
      <c r="G17" s="2"/>
      <c r="H17" s="2"/>
      <c r="I17" s="2"/>
      <c r="J17" s="2"/>
      <c r="K17" s="2"/>
      <c r="L17" s="2"/>
      <c r="M17" s="2"/>
      <c r="N17" s="2"/>
    </row>
    <row r="18" spans="1:14" ht="15.6" customHeight="1" x14ac:dyDescent="0.25">
      <c r="A18" s="25" t="s">
        <v>17</v>
      </c>
      <c r="B18" s="25"/>
      <c r="C18" s="12">
        <f>(A12*D12*5%)*75%/A12</f>
        <v>9.375</v>
      </c>
      <c r="D18" s="12">
        <f>(C18*A12)</f>
        <v>9.375</v>
      </c>
      <c r="E18" s="13">
        <v>0</v>
      </c>
      <c r="F18" s="14">
        <f>(E18/A12)</f>
        <v>0</v>
      </c>
      <c r="G18" s="2"/>
      <c r="H18" s="2"/>
      <c r="I18" s="2" t="s">
        <v>5</v>
      </c>
      <c r="J18" s="2"/>
      <c r="K18" s="2"/>
      <c r="L18" s="2"/>
      <c r="M18" s="2"/>
      <c r="N18" s="2" t="s">
        <v>5</v>
      </c>
    </row>
    <row r="19" spans="1:14" ht="15.6" customHeight="1" x14ac:dyDescent="0.25">
      <c r="A19" s="23" t="s">
        <v>25</v>
      </c>
      <c r="B19" s="23"/>
      <c r="C19" s="12">
        <f>(A12*D12*9%)*75%/A12</f>
        <v>16.875</v>
      </c>
      <c r="D19" s="12">
        <f>(C19*A12)</f>
        <v>16.875</v>
      </c>
      <c r="E19" s="13">
        <v>0</v>
      </c>
      <c r="F19" s="22">
        <f>(E19/A12)</f>
        <v>0</v>
      </c>
      <c r="G19" s="2"/>
      <c r="H19" s="2"/>
    </row>
    <row r="20" spans="1:14" ht="15.6" customHeight="1" x14ac:dyDescent="0.25">
      <c r="A20" s="26" t="s">
        <v>28</v>
      </c>
      <c r="B20" s="26"/>
      <c r="C20" s="12">
        <f>(A12*D12*7%)*75%/A12</f>
        <v>13.125</v>
      </c>
      <c r="D20" s="12">
        <f>(C20*A12)</f>
        <v>13.125</v>
      </c>
      <c r="E20" s="13">
        <v>0</v>
      </c>
      <c r="F20" s="22">
        <f>(E20/A12)</f>
        <v>0</v>
      </c>
      <c r="G20" s="2"/>
      <c r="H20" s="2"/>
    </row>
    <row r="21" spans="1:14" ht="15.6" customHeight="1" x14ac:dyDescent="0.25">
      <c r="A21" s="27" t="s">
        <v>29</v>
      </c>
      <c r="B21" s="27"/>
      <c r="C21" s="12">
        <f>(A12*D12*26%)*75%/A12</f>
        <v>48.75</v>
      </c>
      <c r="D21" s="12">
        <f>(C21*A12)</f>
        <v>48.75</v>
      </c>
      <c r="E21" s="13">
        <v>0</v>
      </c>
      <c r="F21" s="22">
        <f>(E21/A12)</f>
        <v>0</v>
      </c>
      <c r="G21" s="2"/>
      <c r="H21" s="2"/>
    </row>
    <row r="22" spans="1:14" ht="15.6" customHeight="1" x14ac:dyDescent="0.25">
      <c r="A22" s="28" t="s">
        <v>30</v>
      </c>
      <c r="B22" s="28"/>
      <c r="C22" s="12">
        <f>(A12*D12*15%)*75%/A12</f>
        <v>28.125</v>
      </c>
      <c r="D22" s="12">
        <f>(C22*A12)</f>
        <v>28.125</v>
      </c>
      <c r="E22" s="13">
        <v>0</v>
      </c>
      <c r="F22" s="22">
        <f>(E22/A12)</f>
        <v>0</v>
      </c>
      <c r="G22" s="2"/>
      <c r="H22" s="2"/>
    </row>
    <row r="23" spans="1:14" ht="15.6" customHeight="1" x14ac:dyDescent="0.25">
      <c r="A23" s="29" t="s">
        <v>31</v>
      </c>
      <c r="B23" s="29"/>
      <c r="C23" s="12">
        <f>(A12*D12*15%)*75%/A12</f>
        <v>28.125</v>
      </c>
      <c r="D23" s="12">
        <f>(C23*A12)</f>
        <v>28.125</v>
      </c>
      <c r="E23" s="13">
        <v>0</v>
      </c>
      <c r="F23" s="22">
        <f>(E23/A12)</f>
        <v>0</v>
      </c>
      <c r="G23" s="2"/>
      <c r="H23" s="2"/>
    </row>
    <row r="24" spans="1:14" ht="15.6" customHeight="1" x14ac:dyDescent="0.25">
      <c r="A24" s="23" t="s">
        <v>26</v>
      </c>
      <c r="B24" s="23"/>
      <c r="C24" s="12">
        <f>(A12*D12*11%)*75%/A12</f>
        <v>20.625</v>
      </c>
      <c r="D24" s="12">
        <f>(C24*A12)</f>
        <v>20.625</v>
      </c>
      <c r="E24" s="13">
        <v>0</v>
      </c>
      <c r="F24" s="22">
        <f>(E24/A12)</f>
        <v>0</v>
      </c>
      <c r="G24" s="2"/>
      <c r="H24" s="2"/>
    </row>
    <row r="25" spans="1:14" ht="15.6" customHeight="1" x14ac:dyDescent="0.25">
      <c r="A25" s="24" t="s">
        <v>7</v>
      </c>
      <c r="B25" s="24"/>
      <c r="C25" s="12">
        <f>SUM(C17:C24)</f>
        <v>187.5</v>
      </c>
      <c r="D25" s="12">
        <f>SUM(D17:D24)</f>
        <v>187.5</v>
      </c>
      <c r="E25" s="21">
        <f>SUM(E17:E24)</f>
        <v>0</v>
      </c>
      <c r="F25" s="22">
        <f>SUM(F17:F24)</f>
        <v>0</v>
      </c>
      <c r="G25" s="2" t="s">
        <v>15</v>
      </c>
      <c r="H25" s="2"/>
    </row>
    <row r="26" spans="1:14" x14ac:dyDescent="0.25">
      <c r="G26" s="1" t="s">
        <v>16</v>
      </c>
    </row>
  </sheetData>
  <sheetProtection sheet="1" objects="1" scenarios="1"/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A1:F1"/>
    <mergeCell ref="A11:C11"/>
    <mergeCell ref="D11:F11"/>
    <mergeCell ref="A12:C12"/>
    <mergeCell ref="D12:F12"/>
    <mergeCell ref="A14:F14"/>
    <mergeCell ref="A15:B16"/>
    <mergeCell ref="C15:C16"/>
    <mergeCell ref="D15:D16"/>
    <mergeCell ref="E15:E16"/>
    <mergeCell ref="F15:F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workbookViewId="0">
      <selection activeCell="H10" sqref="H10"/>
    </sheetView>
  </sheetViews>
  <sheetFormatPr defaultColWidth="8.85546875" defaultRowHeight="15" x14ac:dyDescent="0.25"/>
  <cols>
    <col min="1" max="1" width="8.85546875" style="1"/>
    <col min="2" max="2" width="20.140625" style="1" customWidth="1"/>
    <col min="3" max="3" width="12" style="1" customWidth="1"/>
    <col min="4" max="4" width="13.140625" style="1" customWidth="1"/>
    <col min="5" max="5" width="29.28515625" style="1" customWidth="1"/>
    <col min="6" max="6" width="27.5703125" style="1" customWidth="1"/>
    <col min="7" max="16384" width="8.85546875" style="1"/>
  </cols>
  <sheetData>
    <row r="1" spans="1:14" ht="23.45" x14ac:dyDescent="0.45">
      <c r="A1" s="30" t="s">
        <v>36</v>
      </c>
      <c r="B1" s="30"/>
      <c r="C1" s="30"/>
      <c r="D1" s="30"/>
      <c r="E1" s="30"/>
      <c r="F1" s="30"/>
      <c r="G1" s="2"/>
      <c r="H1" s="2"/>
      <c r="I1" s="2"/>
      <c r="J1" s="2"/>
      <c r="K1" s="2"/>
      <c r="L1" s="2"/>
      <c r="M1" s="2"/>
      <c r="N1" s="2"/>
    </row>
    <row r="2" spans="1:14" ht="18" x14ac:dyDescent="0.35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2"/>
      <c r="L2" s="2"/>
      <c r="M2" s="2"/>
      <c r="N2" s="2"/>
    </row>
    <row r="3" spans="1:14" ht="18" x14ac:dyDescent="0.35">
      <c r="A3" s="5" t="s">
        <v>1</v>
      </c>
      <c r="B3" s="5"/>
      <c r="C3" s="5"/>
      <c r="D3" s="5"/>
      <c r="E3" s="5"/>
      <c r="F3" s="5"/>
      <c r="G3" s="4"/>
      <c r="H3" s="4"/>
      <c r="I3" s="4"/>
      <c r="J3" s="4"/>
      <c r="K3" s="2"/>
      <c r="L3" s="2"/>
      <c r="M3" s="2"/>
      <c r="N3" s="2"/>
    </row>
    <row r="4" spans="1:14" ht="18" x14ac:dyDescent="0.35">
      <c r="A4" s="6" t="s">
        <v>20</v>
      </c>
      <c r="B4" s="6"/>
      <c r="C4" s="20"/>
      <c r="D4" s="20"/>
      <c r="E4" s="7"/>
      <c r="F4" s="4"/>
      <c r="G4" s="8"/>
      <c r="H4" s="8"/>
      <c r="I4" s="4"/>
      <c r="J4" s="4"/>
      <c r="K4" s="2"/>
      <c r="L4" s="2"/>
      <c r="M4" s="2"/>
      <c r="N4" s="2"/>
    </row>
    <row r="5" spans="1:14" ht="18" x14ac:dyDescent="0.35">
      <c r="A5" s="19" t="s">
        <v>2</v>
      </c>
      <c r="B5" s="19"/>
      <c r="C5" s="19"/>
      <c r="D5" s="19"/>
      <c r="E5" s="7"/>
      <c r="F5" s="4"/>
      <c r="G5" s="4"/>
      <c r="H5" s="4"/>
      <c r="I5" s="4"/>
      <c r="J5" s="4"/>
      <c r="K5" s="2"/>
      <c r="L5" s="2"/>
      <c r="M5" s="2"/>
      <c r="N5" s="2"/>
    </row>
    <row r="6" spans="1:14" ht="18" x14ac:dyDescent="0.35">
      <c r="A6" s="9" t="s">
        <v>3</v>
      </c>
      <c r="B6" s="9"/>
      <c r="C6" s="9"/>
      <c r="D6" s="9"/>
      <c r="E6" s="7"/>
      <c r="F6" s="4"/>
      <c r="G6" s="4"/>
      <c r="H6" s="4"/>
      <c r="I6" s="4"/>
      <c r="J6" s="4"/>
      <c r="K6" s="2"/>
      <c r="L6" s="2"/>
      <c r="M6" s="2"/>
      <c r="N6" s="2"/>
    </row>
    <row r="7" spans="1:14" s="17" customFormat="1" ht="15.6" x14ac:dyDescent="0.3">
      <c r="A7" s="15" t="s">
        <v>13</v>
      </c>
      <c r="B7" s="15"/>
      <c r="C7" s="15"/>
      <c r="D7" s="15"/>
      <c r="E7" s="15"/>
      <c r="F7" s="15"/>
      <c r="G7" s="16"/>
    </row>
    <row r="8" spans="1:14" ht="15.6" x14ac:dyDescent="0.3">
      <c r="A8" s="15" t="s">
        <v>14</v>
      </c>
      <c r="B8" s="15"/>
      <c r="C8" s="15"/>
      <c r="D8" s="15"/>
      <c r="E8" s="15"/>
      <c r="F8" s="10"/>
      <c r="G8" s="18"/>
      <c r="H8" s="18"/>
      <c r="I8" s="18"/>
      <c r="J8" s="8"/>
    </row>
    <row r="9" spans="1:14" ht="18.600000000000001" x14ac:dyDescent="0.3">
      <c r="A9" s="1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9.149999999999999" thickBot="1" x14ac:dyDescent="0.3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31" t="s">
        <v>4</v>
      </c>
      <c r="B11" s="32"/>
      <c r="C11" s="33"/>
      <c r="D11" s="34" t="s">
        <v>40</v>
      </c>
      <c r="E11" s="35"/>
      <c r="F11" s="36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7">
        <v>1</v>
      </c>
      <c r="B12" s="38"/>
      <c r="C12" s="39"/>
      <c r="D12" s="40">
        <v>155</v>
      </c>
      <c r="E12" s="41"/>
      <c r="F12" s="42"/>
      <c r="G12" s="2"/>
      <c r="H12" s="2"/>
      <c r="I12" s="2"/>
      <c r="J12" s="2"/>
      <c r="K12" s="2"/>
      <c r="L12" s="2"/>
      <c r="M12" s="2"/>
      <c r="N12" s="2"/>
    </row>
    <row r="13" spans="1:14" ht="14.45" x14ac:dyDescent="0.3">
      <c r="A13" s="2"/>
      <c r="B13" s="2"/>
      <c r="C13" s="2"/>
      <c r="D13" s="2"/>
      <c r="E13" s="2"/>
      <c r="F13" s="2"/>
      <c r="G13" s="2"/>
      <c r="H13" s="2"/>
      <c r="I13" s="2" t="s">
        <v>5</v>
      </c>
      <c r="J13" s="2"/>
      <c r="K13" s="2"/>
      <c r="L13" s="2"/>
      <c r="M13" s="2"/>
      <c r="N13" s="2"/>
    </row>
    <row r="14" spans="1:14" ht="18" x14ac:dyDescent="0.35">
      <c r="A14" s="43" t="s">
        <v>11</v>
      </c>
      <c r="B14" s="43"/>
      <c r="C14" s="43"/>
      <c r="D14" s="43"/>
      <c r="E14" s="43"/>
      <c r="F14" s="43"/>
      <c r="G14" s="2"/>
      <c r="H14" s="2"/>
      <c r="I14" s="2"/>
      <c r="J14" s="2"/>
      <c r="K14" s="2"/>
      <c r="L14" s="2"/>
      <c r="M14" s="2"/>
      <c r="N14" s="2"/>
    </row>
    <row r="15" spans="1:14" ht="14.45" customHeight="1" x14ac:dyDescent="0.25">
      <c r="A15" s="44" t="s">
        <v>18</v>
      </c>
      <c r="B15" s="45"/>
      <c r="C15" s="48" t="s">
        <v>6</v>
      </c>
      <c r="D15" s="48" t="s">
        <v>10</v>
      </c>
      <c r="E15" s="50" t="s">
        <v>24</v>
      </c>
      <c r="F15" s="52" t="s">
        <v>9</v>
      </c>
      <c r="G15" s="2"/>
      <c r="H15" s="2"/>
      <c r="I15" s="2"/>
      <c r="J15" s="2"/>
      <c r="K15" s="2"/>
      <c r="L15" s="2"/>
      <c r="M15" s="2"/>
      <c r="N15" s="2"/>
    </row>
    <row r="16" spans="1:14" ht="65.45" customHeight="1" x14ac:dyDescent="0.25">
      <c r="A16" s="46"/>
      <c r="B16" s="47"/>
      <c r="C16" s="49"/>
      <c r="D16" s="49"/>
      <c r="E16" s="51"/>
      <c r="F16" s="53"/>
      <c r="G16" s="2"/>
      <c r="H16" s="2"/>
      <c r="I16" s="2"/>
      <c r="J16" s="2"/>
      <c r="K16" s="2"/>
      <c r="L16" s="2"/>
      <c r="M16" s="2"/>
      <c r="N16" s="2"/>
    </row>
    <row r="17" spans="1:14" ht="15.6" customHeight="1" x14ac:dyDescent="0.25">
      <c r="A17" s="23" t="s">
        <v>27</v>
      </c>
      <c r="B17" s="23"/>
      <c r="C17" s="12">
        <f>(A12*D12*12%)*75%/A12</f>
        <v>13.95</v>
      </c>
      <c r="D17" s="12">
        <f>(C17*A12)</f>
        <v>13.95</v>
      </c>
      <c r="E17" s="13">
        <v>0</v>
      </c>
      <c r="F17" s="14">
        <f>(E17/A12)</f>
        <v>0</v>
      </c>
      <c r="G17" s="2"/>
      <c r="H17" s="2"/>
      <c r="I17" s="2"/>
      <c r="J17" s="2"/>
      <c r="K17" s="2"/>
      <c r="L17" s="2"/>
      <c r="M17" s="2"/>
      <c r="N17" s="2"/>
    </row>
    <row r="18" spans="1:14" ht="15.6" customHeight="1" x14ac:dyDescent="0.25">
      <c r="A18" s="25" t="s">
        <v>17</v>
      </c>
      <c r="B18" s="25"/>
      <c r="C18" s="12">
        <f>(A12*D12*5%)*75%/A12</f>
        <v>5.8125</v>
      </c>
      <c r="D18" s="12">
        <f>(C18*A12)</f>
        <v>5.8125</v>
      </c>
      <c r="E18" s="13">
        <v>0</v>
      </c>
      <c r="F18" s="14">
        <f>(E18/A12)</f>
        <v>0</v>
      </c>
      <c r="G18" s="2"/>
      <c r="H18" s="2"/>
      <c r="I18" s="2" t="s">
        <v>5</v>
      </c>
      <c r="J18" s="2"/>
      <c r="K18" s="2"/>
      <c r="L18" s="2"/>
      <c r="M18" s="2"/>
      <c r="N18" s="2" t="s">
        <v>5</v>
      </c>
    </row>
    <row r="19" spans="1:14" ht="15.6" customHeight="1" x14ac:dyDescent="0.25">
      <c r="A19" s="23" t="s">
        <v>25</v>
      </c>
      <c r="B19" s="23"/>
      <c r="C19" s="12">
        <f>(A12*D12*9%)*75%/A12</f>
        <v>10.462499999999999</v>
      </c>
      <c r="D19" s="12">
        <f>(C19*A12)</f>
        <v>10.462499999999999</v>
      </c>
      <c r="E19" s="13">
        <v>0</v>
      </c>
      <c r="F19" s="22">
        <f>(E19/A12)</f>
        <v>0</v>
      </c>
      <c r="G19" s="2"/>
      <c r="H19" s="2"/>
    </row>
    <row r="20" spans="1:14" ht="15.6" customHeight="1" x14ac:dyDescent="0.25">
      <c r="A20" s="26" t="s">
        <v>28</v>
      </c>
      <c r="B20" s="26"/>
      <c r="C20" s="12">
        <f>(A12*D12*7%)*75%/A12</f>
        <v>8.1375000000000011</v>
      </c>
      <c r="D20" s="12">
        <f>(C20*A12)</f>
        <v>8.1375000000000011</v>
      </c>
      <c r="E20" s="13">
        <v>0</v>
      </c>
      <c r="F20" s="22">
        <f>(E20/A12)</f>
        <v>0</v>
      </c>
      <c r="G20" s="2"/>
      <c r="H20" s="2"/>
    </row>
    <row r="21" spans="1:14" ht="15.6" customHeight="1" x14ac:dyDescent="0.25">
      <c r="A21" s="27" t="s">
        <v>29</v>
      </c>
      <c r="B21" s="27"/>
      <c r="C21" s="12">
        <f>(A12*D12*26%)*75%/A12</f>
        <v>30.225000000000001</v>
      </c>
      <c r="D21" s="12">
        <f>(C21*A12)</f>
        <v>30.225000000000001</v>
      </c>
      <c r="E21" s="13">
        <v>0</v>
      </c>
      <c r="F21" s="22">
        <f>(E21/A12)</f>
        <v>0</v>
      </c>
      <c r="G21" s="2"/>
      <c r="H21" s="2"/>
    </row>
    <row r="22" spans="1:14" ht="15.6" customHeight="1" x14ac:dyDescent="0.25">
      <c r="A22" s="28" t="s">
        <v>30</v>
      </c>
      <c r="B22" s="28"/>
      <c r="C22" s="12">
        <f>(A12*D12*15%)*75%/A12</f>
        <v>17.4375</v>
      </c>
      <c r="D22" s="12">
        <f>(C22*A12)</f>
        <v>17.4375</v>
      </c>
      <c r="E22" s="13">
        <v>0</v>
      </c>
      <c r="F22" s="22">
        <f>(E22/A12)</f>
        <v>0</v>
      </c>
      <c r="G22" s="2"/>
      <c r="H22" s="2"/>
    </row>
    <row r="23" spans="1:14" ht="15.6" customHeight="1" x14ac:dyDescent="0.25">
      <c r="A23" s="29" t="s">
        <v>31</v>
      </c>
      <c r="B23" s="29"/>
      <c r="C23" s="12">
        <f>(A12*D12*15%)*75%/A12</f>
        <v>17.4375</v>
      </c>
      <c r="D23" s="12">
        <f>(C23*A12)</f>
        <v>17.4375</v>
      </c>
      <c r="E23" s="13">
        <v>0</v>
      </c>
      <c r="F23" s="22">
        <f>(E23/A12)</f>
        <v>0</v>
      </c>
      <c r="G23" s="2"/>
      <c r="H23" s="2"/>
    </row>
    <row r="24" spans="1:14" ht="15.6" customHeight="1" x14ac:dyDescent="0.25">
      <c r="A24" s="23" t="s">
        <v>26</v>
      </c>
      <c r="B24" s="23"/>
      <c r="C24" s="12">
        <f>(A12*D12*11%)*75%/A12</f>
        <v>12.787500000000001</v>
      </c>
      <c r="D24" s="12">
        <f>(C24*A12)</f>
        <v>12.787500000000001</v>
      </c>
      <c r="E24" s="13">
        <v>0</v>
      </c>
      <c r="F24" s="22">
        <f>(E24/A12)</f>
        <v>0</v>
      </c>
      <c r="G24" s="2"/>
      <c r="H24" s="2"/>
    </row>
    <row r="25" spans="1:14" ht="15.6" customHeight="1" x14ac:dyDescent="0.25">
      <c r="A25" s="24" t="s">
        <v>7</v>
      </c>
      <c r="B25" s="24"/>
      <c r="C25" s="12">
        <f>SUM(C17:C24)</f>
        <v>116.25</v>
      </c>
      <c r="D25" s="12">
        <f>SUM(D17:D24)</f>
        <v>116.25</v>
      </c>
      <c r="E25" s="21">
        <f>SUM(E17:E24)</f>
        <v>0</v>
      </c>
      <c r="F25" s="22">
        <f>SUM(F17:F24)</f>
        <v>0</v>
      </c>
      <c r="G25" s="2" t="s">
        <v>15</v>
      </c>
      <c r="H25" s="2"/>
    </row>
    <row r="26" spans="1:14" x14ac:dyDescent="0.25">
      <c r="G26" s="1" t="s">
        <v>16</v>
      </c>
    </row>
  </sheetData>
  <sheetProtection sheet="1" objects="1" scenarios="1"/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A1:F1"/>
    <mergeCell ref="A11:C11"/>
    <mergeCell ref="D11:F11"/>
    <mergeCell ref="A12:C12"/>
    <mergeCell ref="D12:F12"/>
    <mergeCell ref="A14:F14"/>
    <mergeCell ref="A15:B16"/>
    <mergeCell ref="C15:C16"/>
    <mergeCell ref="D15:D16"/>
    <mergeCell ref="E15:E16"/>
    <mergeCell ref="F15:F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D12" sqref="D12:F12"/>
    </sheetView>
  </sheetViews>
  <sheetFormatPr defaultColWidth="8.85546875" defaultRowHeight="15" x14ac:dyDescent="0.25"/>
  <cols>
    <col min="1" max="1" width="8.85546875" style="1"/>
    <col min="2" max="2" width="20.140625" style="1" customWidth="1"/>
    <col min="3" max="3" width="12" style="1" customWidth="1"/>
    <col min="4" max="4" width="13.140625" style="1" customWidth="1"/>
    <col min="5" max="5" width="29.28515625" style="1" customWidth="1"/>
    <col min="6" max="6" width="27.5703125" style="1" customWidth="1"/>
    <col min="7" max="16384" width="8.85546875" style="1"/>
  </cols>
  <sheetData>
    <row r="1" spans="1:14" ht="23.25" x14ac:dyDescent="0.35">
      <c r="A1" s="30" t="s">
        <v>37</v>
      </c>
      <c r="B1" s="30"/>
      <c r="C1" s="30"/>
      <c r="D1" s="30"/>
      <c r="E1" s="30"/>
      <c r="F1" s="30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2"/>
      <c r="L2" s="2"/>
      <c r="M2" s="2"/>
      <c r="N2" s="2"/>
    </row>
    <row r="3" spans="1:14" ht="18.75" x14ac:dyDescent="0.3">
      <c r="A3" s="5" t="s">
        <v>1</v>
      </c>
      <c r="B3" s="5"/>
      <c r="C3" s="5"/>
      <c r="D3" s="5"/>
      <c r="E3" s="5"/>
      <c r="F3" s="5"/>
      <c r="G3" s="4"/>
      <c r="H3" s="4"/>
      <c r="I3" s="4"/>
      <c r="J3" s="4"/>
      <c r="K3" s="2"/>
      <c r="L3" s="2"/>
      <c r="M3" s="2"/>
      <c r="N3" s="2"/>
    </row>
    <row r="4" spans="1:14" ht="18.75" x14ac:dyDescent="0.3">
      <c r="A4" s="6" t="s">
        <v>20</v>
      </c>
      <c r="B4" s="6"/>
      <c r="C4" s="20"/>
      <c r="D4" s="20"/>
      <c r="E4" s="7"/>
      <c r="F4" s="4"/>
      <c r="G4" s="8"/>
      <c r="H4" s="8"/>
      <c r="I4" s="4"/>
      <c r="J4" s="4"/>
      <c r="K4" s="2"/>
      <c r="L4" s="2"/>
      <c r="M4" s="2"/>
      <c r="N4" s="2"/>
    </row>
    <row r="5" spans="1:14" ht="18.75" x14ac:dyDescent="0.3">
      <c r="A5" s="19" t="s">
        <v>2</v>
      </c>
      <c r="B5" s="19"/>
      <c r="C5" s="19"/>
      <c r="D5" s="19"/>
      <c r="E5" s="7"/>
      <c r="F5" s="4"/>
      <c r="G5" s="4"/>
      <c r="H5" s="4"/>
      <c r="I5" s="4"/>
      <c r="J5" s="4"/>
      <c r="K5" s="2"/>
      <c r="L5" s="2"/>
      <c r="M5" s="2"/>
      <c r="N5" s="2"/>
    </row>
    <row r="6" spans="1:14" ht="18.75" x14ac:dyDescent="0.3">
      <c r="A6" s="9" t="s">
        <v>3</v>
      </c>
      <c r="B6" s="9"/>
      <c r="C6" s="9"/>
      <c r="D6" s="9"/>
      <c r="E6" s="7"/>
      <c r="F6" s="4"/>
      <c r="G6" s="4"/>
      <c r="H6" s="4"/>
      <c r="I6" s="4"/>
      <c r="J6" s="4"/>
      <c r="K6" s="2"/>
      <c r="L6" s="2"/>
      <c r="M6" s="2"/>
      <c r="N6" s="2"/>
    </row>
    <row r="7" spans="1:14" s="17" customFormat="1" ht="15.75" x14ac:dyDescent="0.25">
      <c r="A7" s="15" t="s">
        <v>13</v>
      </c>
      <c r="B7" s="15"/>
      <c r="C7" s="15"/>
      <c r="D7" s="15"/>
      <c r="E7" s="15"/>
      <c r="F7" s="15"/>
      <c r="G7" s="16"/>
    </row>
    <row r="8" spans="1:14" ht="15.75" x14ac:dyDescent="0.25">
      <c r="A8" s="15" t="s">
        <v>14</v>
      </c>
      <c r="B8" s="15"/>
      <c r="C8" s="15"/>
      <c r="D8" s="15"/>
      <c r="E8" s="15"/>
      <c r="F8" s="10"/>
      <c r="G8" s="18"/>
      <c r="H8" s="18"/>
      <c r="I8" s="18"/>
      <c r="J8" s="8"/>
    </row>
    <row r="9" spans="1:14" ht="19.5" x14ac:dyDescent="0.25">
      <c r="A9" s="1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0.25" thickBot="1" x14ac:dyDescent="0.3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31" t="s">
        <v>4</v>
      </c>
      <c r="B11" s="32"/>
      <c r="C11" s="33"/>
      <c r="D11" s="34" t="s">
        <v>41</v>
      </c>
      <c r="E11" s="35"/>
      <c r="F11" s="36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7">
        <v>1</v>
      </c>
      <c r="B12" s="38"/>
      <c r="C12" s="39"/>
      <c r="D12" s="40">
        <v>152</v>
      </c>
      <c r="E12" s="41"/>
      <c r="F12" s="4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 t="s">
        <v>5</v>
      </c>
      <c r="J13" s="2"/>
      <c r="K13" s="2"/>
      <c r="L13" s="2"/>
      <c r="M13" s="2"/>
      <c r="N13" s="2"/>
    </row>
    <row r="14" spans="1:14" ht="18.75" x14ac:dyDescent="0.3">
      <c r="A14" s="43" t="s">
        <v>11</v>
      </c>
      <c r="B14" s="43"/>
      <c r="C14" s="43"/>
      <c r="D14" s="43"/>
      <c r="E14" s="43"/>
      <c r="F14" s="43"/>
      <c r="G14" s="2"/>
      <c r="H14" s="2"/>
      <c r="I14" s="2"/>
      <c r="J14" s="2"/>
      <c r="K14" s="2"/>
      <c r="L14" s="2"/>
      <c r="M14" s="2"/>
      <c r="N14" s="2"/>
    </row>
    <row r="15" spans="1:14" ht="14.45" customHeight="1" x14ac:dyDescent="0.25">
      <c r="A15" s="44" t="s">
        <v>18</v>
      </c>
      <c r="B15" s="45"/>
      <c r="C15" s="48" t="s">
        <v>6</v>
      </c>
      <c r="D15" s="48" t="s">
        <v>10</v>
      </c>
      <c r="E15" s="50" t="s">
        <v>24</v>
      </c>
      <c r="F15" s="52" t="s">
        <v>9</v>
      </c>
      <c r="G15" s="2"/>
      <c r="H15" s="2"/>
      <c r="I15" s="2"/>
      <c r="J15" s="2"/>
      <c r="K15" s="2"/>
      <c r="L15" s="2"/>
      <c r="M15" s="2"/>
      <c r="N15" s="2"/>
    </row>
    <row r="16" spans="1:14" ht="65.45" customHeight="1" x14ac:dyDescent="0.25">
      <c r="A16" s="46"/>
      <c r="B16" s="47"/>
      <c r="C16" s="49"/>
      <c r="D16" s="49"/>
      <c r="E16" s="51"/>
      <c r="F16" s="53"/>
      <c r="G16" s="2"/>
      <c r="H16" s="2"/>
      <c r="I16" s="2"/>
      <c r="J16" s="2"/>
      <c r="K16" s="2"/>
      <c r="L16" s="2"/>
      <c r="M16" s="2"/>
      <c r="N16" s="2"/>
    </row>
    <row r="17" spans="1:14" ht="15.6" customHeight="1" x14ac:dyDescent="0.25">
      <c r="A17" s="23" t="s">
        <v>27</v>
      </c>
      <c r="B17" s="23"/>
      <c r="C17" s="12">
        <f>(A12*D12*12%)*75%/A12</f>
        <v>13.68</v>
      </c>
      <c r="D17" s="12">
        <f>(C17*A12)</f>
        <v>13.68</v>
      </c>
      <c r="E17" s="13">
        <v>0</v>
      </c>
      <c r="F17" s="14">
        <f>(E17/A12)</f>
        <v>0</v>
      </c>
      <c r="G17" s="2"/>
      <c r="H17" s="2"/>
      <c r="I17" s="2"/>
      <c r="J17" s="2"/>
      <c r="K17" s="2"/>
      <c r="L17" s="2"/>
      <c r="M17" s="2"/>
      <c r="N17" s="2"/>
    </row>
    <row r="18" spans="1:14" ht="15.6" customHeight="1" x14ac:dyDescent="0.25">
      <c r="A18" s="25" t="s">
        <v>17</v>
      </c>
      <c r="B18" s="25"/>
      <c r="C18" s="12">
        <f>(A12*D12*5%)*75%/A12</f>
        <v>5.7</v>
      </c>
      <c r="D18" s="12">
        <f>(C18*A12)</f>
        <v>5.7</v>
      </c>
      <c r="E18" s="13">
        <v>0</v>
      </c>
      <c r="F18" s="14">
        <f>(E18/A12)</f>
        <v>0</v>
      </c>
      <c r="G18" s="2"/>
      <c r="H18" s="2"/>
      <c r="I18" s="2" t="s">
        <v>5</v>
      </c>
      <c r="J18" s="2"/>
      <c r="K18" s="2"/>
      <c r="L18" s="2"/>
      <c r="M18" s="2"/>
      <c r="N18" s="2" t="s">
        <v>5</v>
      </c>
    </row>
    <row r="19" spans="1:14" ht="15.6" customHeight="1" x14ac:dyDescent="0.25">
      <c r="A19" s="23" t="s">
        <v>25</v>
      </c>
      <c r="B19" s="23"/>
      <c r="C19" s="12">
        <f>(A12*D12*9%)*75%/A12</f>
        <v>10.26</v>
      </c>
      <c r="D19" s="12">
        <f>(C19*A12)</f>
        <v>10.26</v>
      </c>
      <c r="E19" s="13">
        <v>0</v>
      </c>
      <c r="F19" s="22">
        <f>(E19/A12)</f>
        <v>0</v>
      </c>
      <c r="G19" s="2"/>
      <c r="H19" s="2"/>
    </row>
    <row r="20" spans="1:14" ht="15.6" customHeight="1" x14ac:dyDescent="0.25">
      <c r="A20" s="26" t="s">
        <v>28</v>
      </c>
      <c r="B20" s="26"/>
      <c r="C20" s="12">
        <f>(A12*D12*7%)*75%/A12</f>
        <v>7.98</v>
      </c>
      <c r="D20" s="12">
        <f>(C20*A12)</f>
        <v>7.98</v>
      </c>
      <c r="E20" s="13">
        <v>0</v>
      </c>
      <c r="F20" s="22">
        <f>(E20/A12)</f>
        <v>0</v>
      </c>
      <c r="G20" s="2"/>
      <c r="H20" s="2"/>
    </row>
    <row r="21" spans="1:14" ht="15.6" customHeight="1" x14ac:dyDescent="0.25">
      <c r="A21" s="27" t="s">
        <v>29</v>
      </c>
      <c r="B21" s="27"/>
      <c r="C21" s="12">
        <f>(A12*D12*26%)*75%/A12</f>
        <v>29.64</v>
      </c>
      <c r="D21" s="12">
        <f>(C21*A12)</f>
        <v>29.64</v>
      </c>
      <c r="E21" s="13">
        <v>0</v>
      </c>
      <c r="F21" s="22">
        <f>(E21/A12)</f>
        <v>0</v>
      </c>
      <c r="G21" s="2"/>
      <c r="H21" s="2"/>
    </row>
    <row r="22" spans="1:14" ht="15.6" customHeight="1" x14ac:dyDescent="0.25">
      <c r="A22" s="28" t="s">
        <v>30</v>
      </c>
      <c r="B22" s="28"/>
      <c r="C22" s="12">
        <f>(A12*D12*15%)*75%/A12</f>
        <v>17.100000000000001</v>
      </c>
      <c r="D22" s="12">
        <f>(C22*A12)</f>
        <v>17.100000000000001</v>
      </c>
      <c r="E22" s="13">
        <v>0</v>
      </c>
      <c r="F22" s="22">
        <f>(E22/A12)</f>
        <v>0</v>
      </c>
      <c r="G22" s="2"/>
      <c r="H22" s="2"/>
    </row>
    <row r="23" spans="1:14" ht="15.6" customHeight="1" x14ac:dyDescent="0.25">
      <c r="A23" s="29" t="s">
        <v>31</v>
      </c>
      <c r="B23" s="29"/>
      <c r="C23" s="12">
        <f>(A12*D12*15%)*75%/A12</f>
        <v>17.100000000000001</v>
      </c>
      <c r="D23" s="12">
        <f>(C23*A12)</f>
        <v>17.100000000000001</v>
      </c>
      <c r="E23" s="13">
        <v>0</v>
      </c>
      <c r="F23" s="22">
        <f>(E23/A12)</f>
        <v>0</v>
      </c>
      <c r="G23" s="2"/>
      <c r="H23" s="2"/>
    </row>
    <row r="24" spans="1:14" ht="15.6" customHeight="1" x14ac:dyDescent="0.25">
      <c r="A24" s="23" t="s">
        <v>26</v>
      </c>
      <c r="B24" s="23"/>
      <c r="C24" s="12">
        <f>(A12*D12*11%)*75%/A12</f>
        <v>12.54</v>
      </c>
      <c r="D24" s="12">
        <f>(C24*A12)</f>
        <v>12.54</v>
      </c>
      <c r="E24" s="13">
        <v>0</v>
      </c>
      <c r="F24" s="22">
        <f>(E24/A12)</f>
        <v>0</v>
      </c>
      <c r="G24" s="2"/>
      <c r="H24" s="2"/>
    </row>
    <row r="25" spans="1:14" ht="15.6" customHeight="1" x14ac:dyDescent="0.25">
      <c r="A25" s="24" t="s">
        <v>7</v>
      </c>
      <c r="B25" s="24"/>
      <c r="C25" s="12">
        <f>SUM(C17:C24)</f>
        <v>114</v>
      </c>
      <c r="D25" s="12">
        <f>SUM(D17:D24)</f>
        <v>114</v>
      </c>
      <c r="E25" s="21">
        <f>SUM(E17:E24)</f>
        <v>0</v>
      </c>
      <c r="F25" s="22">
        <f>SUM(F17:F24)</f>
        <v>0</v>
      </c>
      <c r="G25" s="2" t="s">
        <v>15</v>
      </c>
      <c r="H25" s="2"/>
    </row>
    <row r="26" spans="1:14" x14ac:dyDescent="0.25">
      <c r="G26" s="1" t="s">
        <v>16</v>
      </c>
    </row>
  </sheetData>
  <sheetProtection sheet="1" objects="1" scenarios="1"/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A1:F1"/>
    <mergeCell ref="A11:C11"/>
    <mergeCell ref="D11:F11"/>
    <mergeCell ref="A12:C12"/>
    <mergeCell ref="D12:F12"/>
    <mergeCell ref="A14:F14"/>
    <mergeCell ref="A15:B16"/>
    <mergeCell ref="C15:C16"/>
    <mergeCell ref="D15:D16"/>
    <mergeCell ref="E15:E16"/>
    <mergeCell ref="F15:F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8.85546875" style="1"/>
    <col min="2" max="2" width="15.140625" style="1" customWidth="1"/>
    <col min="3" max="3" width="12" style="1" customWidth="1"/>
    <col min="4" max="4" width="13.140625" style="1" customWidth="1"/>
    <col min="5" max="5" width="29.28515625" style="1" customWidth="1"/>
    <col min="6" max="6" width="27.5703125" style="1" customWidth="1"/>
    <col min="7" max="16384" width="8.85546875" style="1"/>
  </cols>
  <sheetData>
    <row r="1" spans="1:14" ht="23.45" x14ac:dyDescent="0.45">
      <c r="A1" s="30" t="s">
        <v>22</v>
      </c>
      <c r="B1" s="30"/>
      <c r="C1" s="30"/>
      <c r="D1" s="30"/>
      <c r="E1" s="30"/>
      <c r="F1" s="30"/>
      <c r="G1" s="2"/>
      <c r="H1" s="2"/>
      <c r="I1" s="2"/>
      <c r="J1" s="2"/>
      <c r="K1" s="2"/>
      <c r="L1" s="2"/>
      <c r="M1" s="2"/>
      <c r="N1" s="2"/>
    </row>
    <row r="2" spans="1:14" ht="18" x14ac:dyDescent="0.35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2"/>
      <c r="L2" s="2"/>
      <c r="M2" s="2"/>
      <c r="N2" s="2"/>
    </row>
    <row r="3" spans="1:14" ht="18" x14ac:dyDescent="0.35">
      <c r="A3" s="5" t="s">
        <v>1</v>
      </c>
      <c r="B3" s="5"/>
      <c r="C3" s="5"/>
      <c r="D3" s="5"/>
      <c r="E3" s="5"/>
      <c r="F3" s="5"/>
      <c r="G3" s="4"/>
      <c r="H3" s="4"/>
      <c r="I3" s="4"/>
      <c r="J3" s="4"/>
      <c r="K3" s="2"/>
      <c r="L3" s="2"/>
      <c r="M3" s="2"/>
      <c r="N3" s="2"/>
    </row>
    <row r="4" spans="1:14" ht="18" x14ac:dyDescent="0.35">
      <c r="A4" s="6" t="s">
        <v>20</v>
      </c>
      <c r="B4" s="6"/>
      <c r="C4" s="20"/>
      <c r="D4" s="20"/>
      <c r="E4" s="7"/>
      <c r="F4" s="4"/>
      <c r="G4" s="8"/>
      <c r="H4" s="8"/>
      <c r="I4" s="4"/>
      <c r="J4" s="4"/>
      <c r="K4" s="2"/>
      <c r="L4" s="2"/>
      <c r="M4" s="2"/>
      <c r="N4" s="2"/>
    </row>
    <row r="5" spans="1:14" ht="18" x14ac:dyDescent="0.35">
      <c r="A5" s="19" t="s">
        <v>2</v>
      </c>
      <c r="B5" s="19"/>
      <c r="C5" s="19"/>
      <c r="D5" s="19"/>
      <c r="E5" s="7"/>
      <c r="F5" s="4"/>
      <c r="G5" s="4"/>
      <c r="H5" s="4"/>
      <c r="I5" s="4"/>
      <c r="J5" s="4"/>
      <c r="K5" s="2"/>
      <c r="L5" s="2"/>
      <c r="M5" s="2"/>
      <c r="N5" s="2"/>
    </row>
    <row r="6" spans="1:14" ht="18" x14ac:dyDescent="0.35">
      <c r="A6" s="9" t="s">
        <v>3</v>
      </c>
      <c r="B6" s="9"/>
      <c r="C6" s="9"/>
      <c r="D6" s="9"/>
      <c r="E6" s="7"/>
      <c r="F6" s="4"/>
      <c r="G6" s="4"/>
      <c r="H6" s="4"/>
      <c r="I6" s="4"/>
      <c r="J6" s="4"/>
      <c r="K6" s="2"/>
      <c r="L6" s="2"/>
      <c r="M6" s="2"/>
      <c r="N6" s="2"/>
    </row>
    <row r="7" spans="1:14" s="17" customFormat="1" ht="15.6" x14ac:dyDescent="0.3">
      <c r="A7" s="15" t="s">
        <v>13</v>
      </c>
      <c r="B7" s="15"/>
      <c r="C7" s="15"/>
      <c r="D7" s="15"/>
      <c r="E7" s="15"/>
      <c r="F7" s="15"/>
      <c r="G7" s="16"/>
    </row>
    <row r="8" spans="1:14" ht="15.6" x14ac:dyDescent="0.3">
      <c r="A8" s="15" t="s">
        <v>14</v>
      </c>
      <c r="B8" s="15"/>
      <c r="C8" s="15"/>
      <c r="D8" s="15"/>
      <c r="E8" s="15"/>
      <c r="F8" s="10"/>
      <c r="G8" s="18"/>
      <c r="H8" s="18"/>
      <c r="I8" s="18"/>
      <c r="J8" s="8"/>
    </row>
    <row r="9" spans="1:14" ht="18.600000000000001" x14ac:dyDescent="0.3">
      <c r="A9" s="1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9.149999999999999" thickBot="1" x14ac:dyDescent="0.3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31" t="s">
        <v>4</v>
      </c>
      <c r="B11" s="32"/>
      <c r="C11" s="33"/>
      <c r="D11" s="34" t="s">
        <v>23</v>
      </c>
      <c r="E11" s="35"/>
      <c r="F11" s="36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7">
        <v>1</v>
      </c>
      <c r="B12" s="38"/>
      <c r="C12" s="39"/>
      <c r="D12" s="40">
        <v>285</v>
      </c>
      <c r="E12" s="41"/>
      <c r="F12" s="42"/>
      <c r="G12" s="2"/>
      <c r="H12" s="2"/>
      <c r="I12" s="2"/>
      <c r="J12" s="2"/>
      <c r="K12" s="2"/>
      <c r="L12" s="2"/>
      <c r="M12" s="2"/>
      <c r="N12" s="2"/>
    </row>
    <row r="13" spans="1:14" ht="14.45" x14ac:dyDescent="0.3">
      <c r="A13" s="2"/>
      <c r="B13" s="2"/>
      <c r="C13" s="2"/>
      <c r="D13" s="2"/>
      <c r="E13" s="2"/>
      <c r="F13" s="2"/>
      <c r="G13" s="2"/>
      <c r="H13" s="2"/>
      <c r="I13" s="2" t="s">
        <v>5</v>
      </c>
      <c r="J13" s="2"/>
      <c r="K13" s="2"/>
      <c r="L13" s="2"/>
      <c r="M13" s="2"/>
      <c r="N13" s="2"/>
    </row>
    <row r="14" spans="1:14" ht="18" x14ac:dyDescent="0.35">
      <c r="A14" s="43" t="s">
        <v>11</v>
      </c>
      <c r="B14" s="43"/>
      <c r="C14" s="43"/>
      <c r="D14" s="43"/>
      <c r="E14" s="43"/>
      <c r="F14" s="43"/>
      <c r="G14" s="2"/>
      <c r="H14" s="2"/>
      <c r="I14" s="2"/>
      <c r="J14" s="2"/>
      <c r="K14" s="2"/>
      <c r="L14" s="2"/>
      <c r="M14" s="2"/>
      <c r="N14" s="2"/>
    </row>
    <row r="15" spans="1:14" ht="14.45" customHeight="1" x14ac:dyDescent="0.25">
      <c r="A15" s="44" t="s">
        <v>18</v>
      </c>
      <c r="B15" s="45"/>
      <c r="C15" s="48" t="s">
        <v>6</v>
      </c>
      <c r="D15" s="48" t="s">
        <v>10</v>
      </c>
      <c r="E15" s="50" t="s">
        <v>24</v>
      </c>
      <c r="F15" s="52" t="s">
        <v>9</v>
      </c>
      <c r="G15" s="2"/>
      <c r="H15" s="2"/>
      <c r="I15" s="2"/>
      <c r="J15" s="2"/>
      <c r="K15" s="2"/>
      <c r="L15" s="2"/>
      <c r="M15" s="2"/>
      <c r="N15" s="2"/>
    </row>
    <row r="16" spans="1:14" ht="65.45" customHeight="1" x14ac:dyDescent="0.25">
      <c r="A16" s="46"/>
      <c r="B16" s="47"/>
      <c r="C16" s="49"/>
      <c r="D16" s="49"/>
      <c r="E16" s="51"/>
      <c r="F16" s="53"/>
      <c r="G16" s="2"/>
      <c r="H16" s="2"/>
      <c r="I16" s="2"/>
      <c r="J16" s="2"/>
      <c r="K16" s="2"/>
      <c r="L16" s="2"/>
      <c r="M16" s="2"/>
      <c r="N16" s="2"/>
    </row>
    <row r="17" spans="1:14" ht="15.6" customHeight="1" x14ac:dyDescent="0.25">
      <c r="A17" s="23" t="s">
        <v>27</v>
      </c>
      <c r="B17" s="23"/>
      <c r="C17" s="12">
        <f>(A12*D12*12%)*75%/A12</f>
        <v>25.65</v>
      </c>
      <c r="D17" s="12">
        <f>(C17*A12)</f>
        <v>25.65</v>
      </c>
      <c r="E17" s="13">
        <v>0</v>
      </c>
      <c r="F17" s="14">
        <f>(E17/A12)</f>
        <v>0</v>
      </c>
      <c r="G17" s="2"/>
      <c r="H17" s="2"/>
      <c r="I17" s="2"/>
      <c r="J17" s="2"/>
      <c r="K17" s="2"/>
      <c r="L17" s="2"/>
      <c r="M17" s="2"/>
      <c r="N17" s="2"/>
    </row>
    <row r="18" spans="1:14" ht="15.6" customHeight="1" x14ac:dyDescent="0.25">
      <c r="A18" s="25" t="s">
        <v>17</v>
      </c>
      <c r="B18" s="25"/>
      <c r="C18" s="12">
        <f>(A12*D12*5%)*75%/A12</f>
        <v>10.6875</v>
      </c>
      <c r="D18" s="12">
        <f>(C18*A12)</f>
        <v>10.6875</v>
      </c>
      <c r="E18" s="13">
        <v>0</v>
      </c>
      <c r="F18" s="14">
        <f>(E18/A12)</f>
        <v>0</v>
      </c>
      <c r="G18" s="2"/>
      <c r="H18" s="2"/>
      <c r="I18" s="2" t="s">
        <v>5</v>
      </c>
      <c r="J18" s="2"/>
      <c r="K18" s="2"/>
      <c r="L18" s="2"/>
      <c r="M18" s="2"/>
      <c r="N18" s="2" t="s">
        <v>5</v>
      </c>
    </row>
    <row r="19" spans="1:14" ht="15.6" customHeight="1" x14ac:dyDescent="0.25">
      <c r="A19" s="23" t="s">
        <v>25</v>
      </c>
      <c r="B19" s="23"/>
      <c r="C19" s="12">
        <f>(A12*D12*9%)*75%/A12</f>
        <v>19.237499999999997</v>
      </c>
      <c r="D19" s="12">
        <f>(C19*A12)</f>
        <v>19.237499999999997</v>
      </c>
      <c r="E19" s="13">
        <v>0</v>
      </c>
      <c r="F19" s="22">
        <f>(E19/A12)</f>
        <v>0</v>
      </c>
      <c r="G19" s="2"/>
      <c r="H19" s="2"/>
    </row>
    <row r="20" spans="1:14" ht="15.6" customHeight="1" x14ac:dyDescent="0.25">
      <c r="A20" s="26" t="s">
        <v>28</v>
      </c>
      <c r="B20" s="26"/>
      <c r="C20" s="12">
        <f>(A12*D12*7%)*75%/A12</f>
        <v>14.962500000000002</v>
      </c>
      <c r="D20" s="12">
        <f>(C20*A12)</f>
        <v>14.962500000000002</v>
      </c>
      <c r="E20" s="13">
        <v>0</v>
      </c>
      <c r="F20" s="22">
        <f>(E20/A12)</f>
        <v>0</v>
      </c>
      <c r="G20" s="2"/>
      <c r="H20" s="2"/>
    </row>
    <row r="21" spans="1:14" ht="15.6" customHeight="1" x14ac:dyDescent="0.25">
      <c r="A21" s="27" t="s">
        <v>29</v>
      </c>
      <c r="B21" s="27"/>
      <c r="C21" s="12">
        <f>(A12*D12*26%)*75%/A12</f>
        <v>55.575000000000003</v>
      </c>
      <c r="D21" s="12">
        <f>(C21*A12)</f>
        <v>55.575000000000003</v>
      </c>
      <c r="E21" s="13">
        <v>0</v>
      </c>
      <c r="F21" s="22">
        <f>(E21/A12)</f>
        <v>0</v>
      </c>
      <c r="G21" s="2"/>
      <c r="H21" s="2"/>
    </row>
    <row r="22" spans="1:14" ht="15.6" customHeight="1" x14ac:dyDescent="0.25">
      <c r="A22" s="28" t="s">
        <v>30</v>
      </c>
      <c r="B22" s="28"/>
      <c r="C22" s="12">
        <f>(A12*D12*15%)*75%/A12</f>
        <v>32.0625</v>
      </c>
      <c r="D22" s="12">
        <f>(C22*A12)</f>
        <v>32.0625</v>
      </c>
      <c r="E22" s="13">
        <v>0</v>
      </c>
      <c r="F22" s="22">
        <f>(E22/A12)</f>
        <v>0</v>
      </c>
      <c r="G22" s="2"/>
      <c r="H22" s="2"/>
    </row>
    <row r="23" spans="1:14" ht="15.6" customHeight="1" x14ac:dyDescent="0.25">
      <c r="A23" s="29" t="s">
        <v>31</v>
      </c>
      <c r="B23" s="29"/>
      <c r="C23" s="12">
        <f>(A12*D12*15%)*75%/A12</f>
        <v>32.0625</v>
      </c>
      <c r="D23" s="12">
        <f>(C23*A12)</f>
        <v>32.0625</v>
      </c>
      <c r="E23" s="13">
        <v>0</v>
      </c>
      <c r="F23" s="22">
        <f>(E23/A12)</f>
        <v>0</v>
      </c>
      <c r="G23" s="2"/>
      <c r="H23" s="2"/>
    </row>
    <row r="24" spans="1:14" ht="15.6" customHeight="1" x14ac:dyDescent="0.25">
      <c r="A24" s="23" t="s">
        <v>26</v>
      </c>
      <c r="B24" s="23"/>
      <c r="C24" s="12">
        <f>(A12*D12*11%)*75%/A12</f>
        <v>23.512500000000003</v>
      </c>
      <c r="D24" s="12">
        <f>(C24*A12)</f>
        <v>23.512500000000003</v>
      </c>
      <c r="E24" s="13">
        <v>0</v>
      </c>
      <c r="F24" s="22">
        <f>(E24/A12)</f>
        <v>0</v>
      </c>
      <c r="G24" s="2"/>
      <c r="H24" s="2"/>
    </row>
    <row r="25" spans="1:14" ht="15.6" customHeight="1" x14ac:dyDescent="0.25">
      <c r="A25" s="24" t="s">
        <v>7</v>
      </c>
      <c r="B25" s="24"/>
      <c r="C25" s="12">
        <f>SUM(C17:C24)</f>
        <v>213.75</v>
      </c>
      <c r="D25" s="12">
        <f>SUM(D17:D24)</f>
        <v>213.75</v>
      </c>
      <c r="E25" s="21">
        <f>SUM(E17:E24)</f>
        <v>0</v>
      </c>
      <c r="F25" s="22">
        <f>SUM(F17:F24)</f>
        <v>0</v>
      </c>
      <c r="G25" s="2" t="s">
        <v>15</v>
      </c>
      <c r="H25" s="2"/>
    </row>
    <row r="26" spans="1:14" x14ac:dyDescent="0.25">
      <c r="G26" s="1" t="s">
        <v>16</v>
      </c>
    </row>
  </sheetData>
  <sheetProtection sheet="1" objects="1" scenarios="1"/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A1:F1"/>
    <mergeCell ref="A11:C11"/>
    <mergeCell ref="D11:F11"/>
    <mergeCell ref="A12:C12"/>
    <mergeCell ref="D12:F12"/>
    <mergeCell ref="A14:F14"/>
    <mergeCell ref="A15:B16"/>
    <mergeCell ref="C15:C16"/>
    <mergeCell ref="D15:D16"/>
    <mergeCell ref="E15:E16"/>
    <mergeCell ref="F15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Daisy</vt:lpstr>
      <vt:lpstr>Brownie</vt:lpstr>
      <vt:lpstr>Junior</vt:lpstr>
      <vt:lpstr>Cadette</vt:lpstr>
      <vt:lpstr>Senior</vt:lpstr>
      <vt:lpstr>Ambassador</vt:lpstr>
      <vt:lpstr>Multi Level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Hinrichsen</dc:creator>
  <cp:lastModifiedBy>Emma Meyer</cp:lastModifiedBy>
  <dcterms:created xsi:type="dcterms:W3CDTF">2018-06-18T15:55:14Z</dcterms:created>
  <dcterms:modified xsi:type="dcterms:W3CDTF">2022-12-01T17:46:44Z</dcterms:modified>
</cp:coreProperties>
</file>